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Thrones" sheetId="1" r:id="rId1"/>
  </sheets>
  <definedNames/>
  <calcPr fullCalcOnLoad="1"/>
</workbook>
</file>

<file path=xl/sharedStrings.xml><?xml version="1.0" encoding="utf-8"?>
<sst xmlns="http://schemas.openxmlformats.org/spreadsheetml/2006/main" count="455" uniqueCount="47">
  <si>
    <t>Throne 4</t>
  </si>
  <si>
    <t>Fighter</t>
  </si>
  <si>
    <t>Barrack 3</t>
  </si>
  <si>
    <t>Barrack 4</t>
  </si>
  <si>
    <t>Barrack 5</t>
  </si>
  <si>
    <t>Barrack 6</t>
  </si>
  <si>
    <t>Barrack 8</t>
  </si>
  <si>
    <t>Historical Power (Profile)</t>
  </si>
  <si>
    <t>Puissances Maximales :</t>
  </si>
  <si>
    <t>T5 → T7</t>
  </si>
  <si>
    <t>T5 → T8</t>
  </si>
  <si>
    <t>T5 → T9</t>
  </si>
  <si>
    <t>Throne/Barrack</t>
  </si>
  <si>
    <t>Weapon</t>
  </si>
  <si>
    <t>Armor</t>
  </si>
  <si>
    <t>Ring</t>
  </si>
  <si>
    <t>Amulet</t>
  </si>
  <si>
    <t>Artifact</t>
  </si>
  <si>
    <t>Talent</t>
  </si>
  <si>
    <t>Alliance</t>
  </si>
  <si>
    <t>/</t>
  </si>
  <si>
    <t>Total</t>
  </si>
  <si>
    <t>Throne 5</t>
  </si>
  <si>
    <t>Runes Weapon (1)</t>
  </si>
  <si>
    <t>Runes Armor (1)</t>
  </si>
  <si>
    <t>Runes Artifact (1)</t>
  </si>
  <si>
    <t>Runes Ring (1)</t>
  </si>
  <si>
    <t>Runes Amulet</t>
  </si>
  <si>
    <t>Runes Weapon (2)</t>
  </si>
  <si>
    <t>Runes Armor (2)</t>
  </si>
  <si>
    <t>Runes Artifact (2)</t>
  </si>
  <si>
    <t>Rune Weapon (3)</t>
  </si>
  <si>
    <t>Runes Armor (3)</t>
  </si>
  <si>
    <t>Rune Ring (2)</t>
  </si>
  <si>
    <t>Throne 6</t>
  </si>
  <si>
    <t>Runes Ring</t>
  </si>
  <si>
    <t>Throne 7</t>
  </si>
  <si>
    <t>Throne 8</t>
  </si>
  <si>
    <t>Ancient Gem</t>
  </si>
  <si>
    <t>Throne 9</t>
  </si>
  <si>
    <t>Hero</t>
  </si>
  <si>
    <t>Throne 10</t>
  </si>
  <si>
    <t>Trône 11</t>
  </si>
  <si>
    <t>Soul Weapon</t>
  </si>
  <si>
    <t>Soul Armor</t>
  </si>
  <si>
    <t>Bonus max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</si>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</sst>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sz val="12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="123" zoomScaleNormal="123" workbookViewId="0" topLeftCell="A1">
      <selection activeCell="K164" sqref="K164"/>
    </sheetView>
  </sheetViews>
  <sheetFormatPr defaultColWidth="12.57421875" defaultRowHeight="12.75"/>
  <cols>
    <col min="1" max="1" width="25.8515625" style="0" customWidth="1"/>
    <col min="2" max="2" width="16.421875" style="0" customWidth="1"/>
    <col min="3" max="7" width="13.00390625" style="0" customWidth="1"/>
    <col min="8" max="8" width="11.57421875" style="0" customWidth="1"/>
    <col min="9" max="9" width="18.8515625" style="0" customWidth="1"/>
    <col min="10" max="11" width="13.00390625" style="0" customWidth="1"/>
    <col min="12" max="12" width="11.57421875" style="0" customWidth="1"/>
    <col min="13" max="13" width="13.57421875" style="0" customWidth="1"/>
    <col min="14" max="14" width="15.140625" style="0" customWidth="1"/>
    <col min="15" max="15" width="11.57421875" style="0" customWidth="1"/>
    <col min="16" max="16" width="12.421875" style="0" customWidth="1"/>
    <col min="17" max="16384" width="11.57421875" style="0" customWidth="1"/>
  </cols>
  <sheetData>
    <row r="1" spans="1:19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/>
      <c r="P1" s="1"/>
      <c r="Q1" s="1"/>
      <c r="R1" s="1"/>
      <c r="S1" s="1"/>
    </row>
    <row r="2" spans="1:19" ht="12.75">
      <c r="A2" s="3" t="s">
        <v>1</v>
      </c>
      <c r="B2" s="4">
        <v>4100</v>
      </c>
      <c r="C2" s="4">
        <f>B2*3</f>
        <v>12300</v>
      </c>
      <c r="D2" s="4">
        <f>B2*4</f>
        <v>16400</v>
      </c>
      <c r="E2" s="4">
        <f>B2*5</f>
        <v>20500</v>
      </c>
      <c r="F2" s="4">
        <f>B2*6</f>
        <v>24600</v>
      </c>
      <c r="G2" s="4">
        <f>B2*8</f>
        <v>32800</v>
      </c>
      <c r="I2" s="5" t="s">
        <v>12</v>
      </c>
      <c r="J2" s="6">
        <v>3</v>
      </c>
      <c r="K2" s="6"/>
      <c r="L2" s="6">
        <v>4</v>
      </c>
      <c r="M2" s="6"/>
      <c r="N2" s="6">
        <v>5</v>
      </c>
      <c r="O2" s="6"/>
      <c r="P2" s="6">
        <v>6</v>
      </c>
      <c r="Q2" s="6"/>
      <c r="R2" s="6">
        <v>8</v>
      </c>
      <c r="S2" s="6"/>
    </row>
    <row r="3" spans="1:19" ht="12.75">
      <c r="A3" s="7" t="s">
        <v>13</v>
      </c>
      <c r="B3" s="8">
        <v>11300</v>
      </c>
      <c r="C3" s="9">
        <f>B3*3</f>
        <v>33900</v>
      </c>
      <c r="D3" s="9">
        <f>B3*4</f>
        <v>45200</v>
      </c>
      <c r="E3" s="9">
        <f>B3*5</f>
        <v>56500</v>
      </c>
      <c r="F3" s="9">
        <f>B3*6</f>
        <v>67800</v>
      </c>
      <c r="G3" s="9">
        <f>B3*8</f>
        <v>90400</v>
      </c>
      <c r="I3" s="3">
        <v>4</v>
      </c>
      <c r="J3" s="4">
        <v>262800</v>
      </c>
      <c r="K3" s="4"/>
      <c r="L3" s="4">
        <v>350400</v>
      </c>
      <c r="M3" s="4"/>
      <c r="N3" s="4">
        <v>438000</v>
      </c>
      <c r="O3" s="4"/>
      <c r="P3" s="4">
        <v>525600</v>
      </c>
      <c r="Q3" s="4"/>
      <c r="R3" s="4">
        <v>700800</v>
      </c>
      <c r="S3" s="4"/>
    </row>
    <row r="4" spans="1:19" ht="12.75">
      <c r="A4" s="10" t="s">
        <v>14</v>
      </c>
      <c r="B4" s="4">
        <v>11300</v>
      </c>
      <c r="C4" s="4">
        <f>B4*3</f>
        <v>33900</v>
      </c>
      <c r="D4" s="4">
        <f>B4*4</f>
        <v>45200</v>
      </c>
      <c r="E4" s="4">
        <f>B4*5</f>
        <v>56500</v>
      </c>
      <c r="F4" s="4">
        <f>B4*6</f>
        <v>67800</v>
      </c>
      <c r="G4" s="4">
        <f>B4*8</f>
        <v>90400</v>
      </c>
      <c r="I4" s="7">
        <v>5</v>
      </c>
      <c r="J4" s="8">
        <v>528600</v>
      </c>
      <c r="K4" s="8"/>
      <c r="L4" s="8">
        <v>676500</v>
      </c>
      <c r="M4" s="8"/>
      <c r="N4" s="8">
        <v>824400</v>
      </c>
      <c r="O4" s="8"/>
      <c r="P4" s="8">
        <v>972300</v>
      </c>
      <c r="Q4" s="8"/>
      <c r="R4" s="8">
        <v>1211500</v>
      </c>
      <c r="S4" s="8"/>
    </row>
    <row r="5" spans="1:19" ht="12.75">
      <c r="A5" s="7" t="s">
        <v>15</v>
      </c>
      <c r="B5" s="8">
        <v>3600</v>
      </c>
      <c r="C5" s="9">
        <f>B5*3</f>
        <v>10800</v>
      </c>
      <c r="D5" s="9">
        <f>B5*4</f>
        <v>14400</v>
      </c>
      <c r="E5" s="9">
        <f>B5*5</f>
        <v>18000</v>
      </c>
      <c r="F5" s="9">
        <f>B5*6</f>
        <v>21600</v>
      </c>
      <c r="G5" s="9">
        <f>B5*8</f>
        <v>28800</v>
      </c>
      <c r="I5" s="10">
        <v>6</v>
      </c>
      <c r="J5" s="4">
        <v>926100</v>
      </c>
      <c r="K5" s="4"/>
      <c r="L5" s="4">
        <v>1174200</v>
      </c>
      <c r="M5" s="4"/>
      <c r="N5" s="4">
        <v>1422300</v>
      </c>
      <c r="O5" s="4"/>
      <c r="P5" s="4">
        <v>1670400</v>
      </c>
      <c r="Q5" s="4"/>
      <c r="R5" s="4">
        <v>2047400</v>
      </c>
      <c r="S5" s="4"/>
    </row>
    <row r="6" spans="1:19" ht="12.75">
      <c r="A6" s="10" t="s">
        <v>16</v>
      </c>
      <c r="B6" s="11">
        <v>3600</v>
      </c>
      <c r="C6" s="10">
        <f>B6*3</f>
        <v>10800</v>
      </c>
      <c r="D6" s="4">
        <f>B6*4</f>
        <v>14400</v>
      </c>
      <c r="E6" s="4">
        <f>B6*5</f>
        <v>18000</v>
      </c>
      <c r="F6" s="4">
        <f>B6*6</f>
        <v>21600</v>
      </c>
      <c r="G6" s="4">
        <f>B6*8</f>
        <v>28800</v>
      </c>
      <c r="I6" s="7">
        <v>7</v>
      </c>
      <c r="J6" s="8">
        <v>1367900</v>
      </c>
      <c r="K6" s="8"/>
      <c r="L6" s="8">
        <v>1727400</v>
      </c>
      <c r="M6" s="8"/>
      <c r="N6" s="8">
        <v>2085900</v>
      </c>
      <c r="O6" s="8"/>
      <c r="P6" s="8">
        <v>2445400</v>
      </c>
      <c r="Q6" s="8"/>
      <c r="R6" s="8">
        <v>2971200</v>
      </c>
      <c r="S6" s="8"/>
    </row>
    <row r="7" spans="1:19" ht="12.75">
      <c r="A7" s="7" t="s">
        <v>17</v>
      </c>
      <c r="B7" s="12">
        <v>18800</v>
      </c>
      <c r="C7" s="13">
        <f>B7*3</f>
        <v>56400</v>
      </c>
      <c r="D7" s="14">
        <f>B7*4</f>
        <v>75200</v>
      </c>
      <c r="E7" s="13">
        <f>B7*5</f>
        <v>94000</v>
      </c>
      <c r="F7" s="14">
        <f>B7*6</f>
        <v>112800</v>
      </c>
      <c r="G7" s="13">
        <f>B7*8</f>
        <v>150400</v>
      </c>
      <c r="I7" s="10">
        <v>8</v>
      </c>
      <c r="J7" s="4">
        <v>4993950</v>
      </c>
      <c r="K7" s="4"/>
      <c r="L7" s="4">
        <v>6542600</v>
      </c>
      <c r="M7" s="4"/>
      <c r="N7" s="4">
        <v>8091250</v>
      </c>
      <c r="O7" s="4"/>
      <c r="P7" s="4">
        <v>9639900</v>
      </c>
      <c r="Q7" s="4"/>
      <c r="R7" s="4">
        <v>12484400</v>
      </c>
      <c r="S7" s="4"/>
    </row>
    <row r="8" spans="1:19" ht="12.75">
      <c r="A8" s="10" t="s">
        <v>18</v>
      </c>
      <c r="B8" s="11">
        <v>9900</v>
      </c>
      <c r="C8" s="10">
        <f>B8*3</f>
        <v>29700</v>
      </c>
      <c r="D8" s="10">
        <f>B8*4</f>
        <v>39600</v>
      </c>
      <c r="E8" s="15">
        <f>B8*5</f>
        <v>49500</v>
      </c>
      <c r="F8" s="4">
        <f>B8*6</f>
        <v>59400</v>
      </c>
      <c r="G8" s="4">
        <f>B8*8</f>
        <v>79200</v>
      </c>
      <c r="I8" s="7">
        <v>9</v>
      </c>
      <c r="J8" s="8">
        <v>6396450</v>
      </c>
      <c r="K8" s="8"/>
      <c r="L8" s="8">
        <v>8039400</v>
      </c>
      <c r="M8" s="8">
        <v>8039400</v>
      </c>
      <c r="N8" s="8">
        <v>9682350</v>
      </c>
      <c r="O8" s="8"/>
      <c r="P8" s="8">
        <v>11325300</v>
      </c>
      <c r="Q8" s="8">
        <v>11325300</v>
      </c>
      <c r="R8" s="8">
        <v>14278400</v>
      </c>
      <c r="S8" s="8"/>
    </row>
    <row r="9" spans="1:19" ht="12.75">
      <c r="A9" s="7" t="s">
        <v>19</v>
      </c>
      <c r="B9" s="12" t="s">
        <v>20</v>
      </c>
      <c r="C9" s="13">
        <v>75000</v>
      </c>
      <c r="D9" s="9">
        <v>100000</v>
      </c>
      <c r="E9" s="13">
        <f>50000*2.5</f>
        <v>125000</v>
      </c>
      <c r="F9" s="14">
        <f>C9*2</f>
        <v>150000</v>
      </c>
      <c r="G9" s="13">
        <f>D9*2</f>
        <v>200000</v>
      </c>
      <c r="I9" s="3">
        <v>10</v>
      </c>
      <c r="J9" s="4">
        <v>10826040</v>
      </c>
      <c r="K9" s="4"/>
      <c r="L9" s="4">
        <v>12781720</v>
      </c>
      <c r="M9" s="4"/>
      <c r="N9" s="4">
        <v>14737400</v>
      </c>
      <c r="O9" s="4"/>
      <c r="P9" s="4">
        <v>16693080</v>
      </c>
      <c r="Q9" s="4"/>
      <c r="R9" s="4">
        <v>20022440</v>
      </c>
      <c r="S9" s="4"/>
    </row>
    <row r="10" spans="1:19" ht="12.75">
      <c r="A10" s="16" t="s">
        <v>21</v>
      </c>
      <c r="B10" s="17" t="s">
        <v>20</v>
      </c>
      <c r="C10" s="16">
        <f>SUM(C2:C7)+C8+C9</f>
        <v>262800</v>
      </c>
      <c r="D10" s="16">
        <f>SUM(D2:D7)+D8+D9</f>
        <v>350400</v>
      </c>
      <c r="E10" s="16">
        <f>SUM(E2:E7)+E8+E9</f>
        <v>438000</v>
      </c>
      <c r="F10" s="16">
        <f>SUM(F2:F7)+F8+F9</f>
        <v>525600</v>
      </c>
      <c r="G10" s="16">
        <f>SUM(G2:G7)+G8+G9</f>
        <v>700800</v>
      </c>
      <c r="I10" s="5">
        <v>11</v>
      </c>
      <c r="J10" s="6">
        <v>20362500</v>
      </c>
      <c r="K10" s="6"/>
      <c r="L10" s="6">
        <v>24397000</v>
      </c>
      <c r="M10" s="6"/>
      <c r="N10" s="6">
        <v>28431500</v>
      </c>
      <c r="O10" s="6"/>
      <c r="P10" s="6">
        <v>32466000</v>
      </c>
      <c r="Q10" s="6"/>
      <c r="R10" s="6">
        <v>39953000</v>
      </c>
      <c r="S10" s="6"/>
    </row>
    <row r="12" spans="1:7" ht="12.75">
      <c r="A12" s="1" t="s">
        <v>22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12.75">
      <c r="A13" s="3" t="s">
        <v>1</v>
      </c>
      <c r="B13" s="4">
        <v>7600</v>
      </c>
      <c r="C13" s="4">
        <f>B13*3</f>
        <v>22800</v>
      </c>
      <c r="D13" s="4">
        <f>B13*4</f>
        <v>30400</v>
      </c>
      <c r="E13" s="4">
        <f>B13*5</f>
        <v>38000</v>
      </c>
      <c r="F13" s="4">
        <f>B13*6</f>
        <v>45600</v>
      </c>
      <c r="G13" s="4">
        <f>B13*8</f>
        <v>60800</v>
      </c>
    </row>
    <row r="14" spans="1:7" ht="12.75">
      <c r="A14" s="7" t="s">
        <v>13</v>
      </c>
      <c r="B14" s="8">
        <v>13400</v>
      </c>
      <c r="C14" s="9">
        <f>B14*3</f>
        <v>40200</v>
      </c>
      <c r="D14" s="9">
        <f>B14*4</f>
        <v>53600</v>
      </c>
      <c r="E14" s="9">
        <f>B14*5</f>
        <v>67000</v>
      </c>
      <c r="F14" s="9">
        <f>B14*6</f>
        <v>80400</v>
      </c>
      <c r="G14" s="9">
        <f>B14*8</f>
        <v>107200</v>
      </c>
    </row>
    <row r="15" spans="1:7" ht="12.75">
      <c r="A15" s="10" t="s">
        <v>14</v>
      </c>
      <c r="B15" s="4">
        <v>13400</v>
      </c>
      <c r="C15" s="4">
        <f>B15*3</f>
        <v>40200</v>
      </c>
      <c r="D15" s="4">
        <f>B15*4</f>
        <v>53600</v>
      </c>
      <c r="E15" s="4">
        <f>B15*5</f>
        <v>67000</v>
      </c>
      <c r="F15" s="4">
        <f>B15*6</f>
        <v>80400</v>
      </c>
      <c r="G15" s="4">
        <f>B15*8</f>
        <v>107200</v>
      </c>
    </row>
    <row r="16" spans="1:7" ht="12.75">
      <c r="A16" s="7" t="s">
        <v>15</v>
      </c>
      <c r="B16" s="8">
        <v>4900</v>
      </c>
      <c r="C16" s="9">
        <f>B16*3</f>
        <v>14700</v>
      </c>
      <c r="D16" s="9">
        <f>B16*4</f>
        <v>19600</v>
      </c>
      <c r="E16" s="9">
        <f>B16*5</f>
        <v>24500</v>
      </c>
      <c r="F16" s="9">
        <f>B16*6</f>
        <v>29400</v>
      </c>
      <c r="G16" s="9">
        <f>B16*8</f>
        <v>39200</v>
      </c>
    </row>
    <row r="17" spans="1:7" ht="12.75">
      <c r="A17" s="10" t="s">
        <v>16</v>
      </c>
      <c r="B17" s="11">
        <v>4900</v>
      </c>
      <c r="C17" s="10">
        <f>B17*3</f>
        <v>14700</v>
      </c>
      <c r="D17" s="4">
        <f>B17*4</f>
        <v>19600</v>
      </c>
      <c r="E17" s="4">
        <f>B17*5</f>
        <v>24500</v>
      </c>
      <c r="F17" s="4">
        <f>B17*6</f>
        <v>29400</v>
      </c>
      <c r="G17" s="4">
        <f>B17*8</f>
        <v>39200</v>
      </c>
    </row>
    <row r="18" spans="1:7" ht="12.75">
      <c r="A18" s="7" t="s">
        <v>17</v>
      </c>
      <c r="B18" s="12">
        <v>25000</v>
      </c>
      <c r="C18" s="13">
        <f>B18*3</f>
        <v>75000</v>
      </c>
      <c r="D18" s="14">
        <f>B18*4</f>
        <v>100000</v>
      </c>
      <c r="E18" s="13">
        <f>B18*5</f>
        <v>125000</v>
      </c>
      <c r="F18" s="14">
        <f>B18*6</f>
        <v>150000</v>
      </c>
      <c r="G18" s="13">
        <f>B18*8</f>
        <v>200000</v>
      </c>
    </row>
    <row r="19" spans="1:7" ht="12.75">
      <c r="A19" s="10" t="s">
        <v>18</v>
      </c>
      <c r="B19" s="11">
        <v>11500</v>
      </c>
      <c r="C19" s="10">
        <f>B19*3</f>
        <v>34500</v>
      </c>
      <c r="D19" s="10">
        <f>B19*4</f>
        <v>46000</v>
      </c>
      <c r="E19" s="15">
        <f>B19*5</f>
        <v>57500</v>
      </c>
      <c r="F19" s="4">
        <f>B19*6</f>
        <v>69000</v>
      </c>
      <c r="G19" s="4">
        <f>B19*8</f>
        <v>92000</v>
      </c>
    </row>
    <row r="20" spans="1:7" ht="12.75">
      <c r="A20" s="7" t="s">
        <v>19</v>
      </c>
      <c r="B20" s="12" t="s">
        <v>20</v>
      </c>
      <c r="C20" s="13">
        <v>82500</v>
      </c>
      <c r="D20" s="9">
        <v>110000</v>
      </c>
      <c r="E20" s="13">
        <v>137500</v>
      </c>
      <c r="F20" s="14">
        <f>C20*2</f>
        <v>165000</v>
      </c>
      <c r="G20" s="13">
        <f>D20*2</f>
        <v>220000</v>
      </c>
    </row>
    <row r="21" spans="1:7" ht="12.75">
      <c r="A21" s="10" t="s">
        <v>23</v>
      </c>
      <c r="B21" s="11">
        <v>5700</v>
      </c>
      <c r="C21" s="10">
        <f>B21*3</f>
        <v>17100</v>
      </c>
      <c r="D21" s="15" t="s">
        <v>20</v>
      </c>
      <c r="E21" s="15" t="s">
        <v>20</v>
      </c>
      <c r="F21" s="15" t="s">
        <v>20</v>
      </c>
      <c r="G21" s="15" t="s">
        <v>20</v>
      </c>
    </row>
    <row r="22" spans="1:7" ht="12.75">
      <c r="A22" s="7" t="s">
        <v>24</v>
      </c>
      <c r="B22" s="12">
        <v>5700</v>
      </c>
      <c r="C22" s="13">
        <f>B22*3</f>
        <v>17100</v>
      </c>
      <c r="D22" s="15" t="s">
        <v>20</v>
      </c>
      <c r="E22" s="15" t="s">
        <v>20</v>
      </c>
      <c r="F22" s="15" t="s">
        <v>20</v>
      </c>
      <c r="G22" s="15" t="s">
        <v>20</v>
      </c>
    </row>
    <row r="23" spans="1:7" ht="12.75">
      <c r="A23" s="10" t="s">
        <v>25</v>
      </c>
      <c r="B23" s="4">
        <v>5700</v>
      </c>
      <c r="C23" s="4">
        <f>B23*3</f>
        <v>17100</v>
      </c>
      <c r="D23" s="15" t="s">
        <v>20</v>
      </c>
      <c r="E23" s="15" t="s">
        <v>20</v>
      </c>
      <c r="F23" s="15" t="s">
        <v>20</v>
      </c>
      <c r="G23" s="15" t="s">
        <v>20</v>
      </c>
    </row>
    <row r="24" spans="1:7" ht="12.75">
      <c r="A24" s="7" t="s">
        <v>26</v>
      </c>
      <c r="B24" s="8">
        <v>8500</v>
      </c>
      <c r="C24" s="9">
        <f>B24*3</f>
        <v>25500</v>
      </c>
      <c r="D24" s="15" t="s">
        <v>20</v>
      </c>
      <c r="E24" s="15" t="s">
        <v>20</v>
      </c>
      <c r="F24" s="15" t="s">
        <v>20</v>
      </c>
      <c r="G24" s="15" t="s">
        <v>20</v>
      </c>
    </row>
    <row r="25" spans="1:7" ht="12.75">
      <c r="A25" s="10" t="s">
        <v>27</v>
      </c>
      <c r="B25" s="11">
        <v>8500</v>
      </c>
      <c r="C25" s="10">
        <f>B25*3</f>
        <v>25500</v>
      </c>
      <c r="D25" s="15" t="s">
        <v>20</v>
      </c>
      <c r="E25" s="15" t="s">
        <v>20</v>
      </c>
      <c r="F25" s="15" t="s">
        <v>20</v>
      </c>
      <c r="G25" s="15" t="s">
        <v>20</v>
      </c>
    </row>
    <row r="26" spans="1:7" ht="12.75">
      <c r="A26" s="7" t="s">
        <v>28</v>
      </c>
      <c r="B26" s="12">
        <v>17000</v>
      </c>
      <c r="C26" s="13">
        <f>B26*3</f>
        <v>51000</v>
      </c>
      <c r="D26" s="15" t="s">
        <v>20</v>
      </c>
      <c r="E26" s="15" t="s">
        <v>20</v>
      </c>
      <c r="F26" s="15" t="s">
        <v>20</v>
      </c>
      <c r="G26" s="15" t="s">
        <v>20</v>
      </c>
    </row>
    <row r="27" spans="1:7" ht="12.75">
      <c r="A27" s="10" t="s">
        <v>29</v>
      </c>
      <c r="B27" s="4">
        <v>17000</v>
      </c>
      <c r="C27" s="4">
        <f>B27*3</f>
        <v>51000</v>
      </c>
      <c r="D27" s="15" t="s">
        <v>20</v>
      </c>
      <c r="E27" s="15" t="s">
        <v>20</v>
      </c>
      <c r="F27" s="15" t="s">
        <v>20</v>
      </c>
      <c r="G27" s="15" t="s">
        <v>20</v>
      </c>
    </row>
    <row r="28" spans="1:7" ht="12.75">
      <c r="A28" s="7" t="s">
        <v>30</v>
      </c>
      <c r="B28" s="8">
        <v>17000</v>
      </c>
      <c r="C28" s="9">
        <f>B28*3</f>
        <v>51000</v>
      </c>
      <c r="D28" s="15" t="s">
        <v>20</v>
      </c>
      <c r="E28" s="15" t="s">
        <v>20</v>
      </c>
      <c r="F28" s="15" t="s">
        <v>20</v>
      </c>
      <c r="G28" s="15" t="s">
        <v>20</v>
      </c>
    </row>
    <row r="29" spans="1:7" ht="12.75">
      <c r="A29" s="10" t="s">
        <v>31</v>
      </c>
      <c r="B29" s="11">
        <v>17000</v>
      </c>
      <c r="C29" s="10">
        <f>B29*3</f>
        <v>51000</v>
      </c>
      <c r="D29" s="15" t="s">
        <v>20</v>
      </c>
      <c r="E29" s="15" t="s">
        <v>20</v>
      </c>
      <c r="F29" s="15" t="s">
        <v>20</v>
      </c>
      <c r="G29" s="15" t="s">
        <v>20</v>
      </c>
    </row>
    <row r="30" spans="1:7" ht="12.75">
      <c r="A30" s="7" t="s">
        <v>32</v>
      </c>
      <c r="B30" s="8">
        <v>17000</v>
      </c>
      <c r="C30" s="9">
        <f>B30*3</f>
        <v>51000</v>
      </c>
      <c r="D30" s="15"/>
      <c r="E30" s="15"/>
      <c r="F30" s="15"/>
      <c r="G30" s="15"/>
    </row>
    <row r="31" spans="1:7" ht="12.75">
      <c r="A31" s="10" t="s">
        <v>33</v>
      </c>
      <c r="B31" s="11">
        <v>17000</v>
      </c>
      <c r="C31" s="10">
        <f>B31*3</f>
        <v>51000</v>
      </c>
      <c r="D31" s="15"/>
      <c r="E31" s="15"/>
      <c r="F31" s="15"/>
      <c r="G31" s="15"/>
    </row>
    <row r="32" spans="1:7" ht="12.75">
      <c r="A32" s="18" t="s">
        <v>21</v>
      </c>
      <c r="B32" s="19" t="s">
        <v>20</v>
      </c>
      <c r="C32" s="18">
        <f>SUM(C13:C18)+SUM(C25:C28)+SUM(C19:C20)+C31</f>
        <v>554100</v>
      </c>
      <c r="D32" s="18">
        <f>SUM(D13:D18)+SUM(C25:C28)+B29+B23+B30+SUM(D19:D20)+C31+B24</f>
        <v>710500</v>
      </c>
      <c r="E32" s="18">
        <f>SUM(E13:E20)+SUM(C25:C28)+B29*2+B30*2+B23*2+B24*2+C31</f>
        <v>866900</v>
      </c>
      <c r="F32" s="18">
        <f>SUM(F13:F20)+SUM(C24:C29)+C23+C30+C31</f>
        <v>1023300</v>
      </c>
      <c r="G32" s="18">
        <f>SUM(G13:G20)+SUM(C23:C30)+B21*2+B22*2+C31</f>
        <v>1262500</v>
      </c>
    </row>
    <row r="34" spans="1:7" ht="12.75">
      <c r="A34" s="1" t="s">
        <v>34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</row>
    <row r="35" spans="1:7" ht="12.75">
      <c r="A35" s="3" t="s">
        <v>1</v>
      </c>
      <c r="B35" s="4">
        <v>11600</v>
      </c>
      <c r="C35" s="4">
        <f>B35*3</f>
        <v>34800</v>
      </c>
      <c r="D35" s="4">
        <f>B35*4</f>
        <v>46400</v>
      </c>
      <c r="E35" s="4">
        <f>B35*5</f>
        <v>58000</v>
      </c>
      <c r="F35" s="4">
        <f>B35*6</f>
        <v>69600</v>
      </c>
      <c r="G35" s="4">
        <f>B35*8</f>
        <v>92800</v>
      </c>
    </row>
    <row r="36" spans="1:7" ht="12.75">
      <c r="A36" s="7" t="s">
        <v>13</v>
      </c>
      <c r="B36" s="8">
        <v>27100</v>
      </c>
      <c r="C36" s="9">
        <f>B36*3</f>
        <v>81300</v>
      </c>
      <c r="D36" s="9">
        <f>B36*4</f>
        <v>108400</v>
      </c>
      <c r="E36" s="9">
        <f>B36*5</f>
        <v>135500</v>
      </c>
      <c r="F36" s="9">
        <f>B36*6</f>
        <v>162600</v>
      </c>
      <c r="G36" s="9">
        <f>B36*8</f>
        <v>216800</v>
      </c>
    </row>
    <row r="37" spans="1:7" ht="12.75">
      <c r="A37" s="10" t="s">
        <v>14</v>
      </c>
      <c r="B37" s="4">
        <v>27100</v>
      </c>
      <c r="C37" s="4">
        <f>B37*3</f>
        <v>81300</v>
      </c>
      <c r="D37" s="4">
        <f>B37*4</f>
        <v>108400</v>
      </c>
      <c r="E37" s="4">
        <f>B37*5</f>
        <v>135500</v>
      </c>
      <c r="F37" s="4">
        <f>B37*6</f>
        <v>162600</v>
      </c>
      <c r="G37" s="4">
        <f>B37*8</f>
        <v>216800</v>
      </c>
    </row>
    <row r="38" spans="1:7" ht="12.75">
      <c r="A38" s="7" t="s">
        <v>15</v>
      </c>
      <c r="B38" s="8">
        <v>9500</v>
      </c>
      <c r="C38" s="9">
        <f>B38*3</f>
        <v>28500</v>
      </c>
      <c r="D38" s="9">
        <f>B38*4</f>
        <v>38000</v>
      </c>
      <c r="E38" s="9">
        <f>B38*5</f>
        <v>47500</v>
      </c>
      <c r="F38" s="9">
        <f>B38*6</f>
        <v>57000</v>
      </c>
      <c r="G38" s="9">
        <f>B38*8</f>
        <v>76000</v>
      </c>
    </row>
    <row r="39" spans="1:7" ht="12.75">
      <c r="A39" s="10" t="s">
        <v>16</v>
      </c>
      <c r="B39" s="11">
        <v>9500</v>
      </c>
      <c r="C39" s="10">
        <f>B39*3</f>
        <v>28500</v>
      </c>
      <c r="D39" s="4">
        <f>B39*4</f>
        <v>38000</v>
      </c>
      <c r="E39" s="4">
        <f>B39*5</f>
        <v>47500</v>
      </c>
      <c r="F39" s="4">
        <f>B39*6</f>
        <v>57000</v>
      </c>
      <c r="G39" s="4">
        <f>B39*8</f>
        <v>76000</v>
      </c>
    </row>
    <row r="40" spans="1:7" ht="12.75">
      <c r="A40" s="7" t="s">
        <v>17</v>
      </c>
      <c r="B40" s="12">
        <v>31200</v>
      </c>
      <c r="C40" s="13">
        <f>B40*3</f>
        <v>93600</v>
      </c>
      <c r="D40" s="14">
        <f>B40*4</f>
        <v>124800</v>
      </c>
      <c r="E40" s="13">
        <f>B40*5</f>
        <v>156000</v>
      </c>
      <c r="F40" s="14">
        <f>B40*6</f>
        <v>187200</v>
      </c>
      <c r="G40" s="13">
        <f>B40*8</f>
        <v>249600</v>
      </c>
    </row>
    <row r="41" spans="1:7" ht="12.75">
      <c r="A41" s="10" t="s">
        <v>18</v>
      </c>
      <c r="B41" s="11">
        <v>12700</v>
      </c>
      <c r="C41" s="10">
        <f>B41*3</f>
        <v>38100</v>
      </c>
      <c r="D41" s="10">
        <f>B41*4</f>
        <v>50800</v>
      </c>
      <c r="E41" s="15">
        <f>B41*5</f>
        <v>63500</v>
      </c>
      <c r="F41" s="4">
        <f>B41*6</f>
        <v>76200</v>
      </c>
      <c r="G41" s="4">
        <f>B41*8</f>
        <v>101600</v>
      </c>
    </row>
    <row r="42" spans="1:7" ht="12.75">
      <c r="A42" s="7" t="s">
        <v>19</v>
      </c>
      <c r="B42" s="12" t="s">
        <v>20</v>
      </c>
      <c r="C42" s="13">
        <v>105000</v>
      </c>
      <c r="D42" s="9">
        <v>140000</v>
      </c>
      <c r="E42" s="13">
        <v>175000</v>
      </c>
      <c r="F42" s="14">
        <f>C42*2</f>
        <v>210000</v>
      </c>
      <c r="G42" s="13">
        <f>D42*2</f>
        <v>280000</v>
      </c>
    </row>
    <row r="43" spans="1:7" ht="12.75">
      <c r="A43" s="10" t="s">
        <v>23</v>
      </c>
      <c r="B43" s="11">
        <v>12400</v>
      </c>
      <c r="C43" s="10">
        <f>B43*3</f>
        <v>37200</v>
      </c>
      <c r="D43" s="15" t="s">
        <v>20</v>
      </c>
      <c r="E43" s="15"/>
      <c r="F43" s="15"/>
      <c r="G43" s="15"/>
    </row>
    <row r="44" spans="1:7" ht="12.75">
      <c r="A44" s="7" t="s">
        <v>24</v>
      </c>
      <c r="B44" s="12">
        <v>12400</v>
      </c>
      <c r="C44" s="13">
        <f>B44*3</f>
        <v>37200</v>
      </c>
      <c r="D44" s="15"/>
      <c r="E44" s="15"/>
      <c r="F44" s="15"/>
      <c r="G44" s="15"/>
    </row>
    <row r="45" spans="1:7" ht="12.75">
      <c r="A45" s="10" t="s">
        <v>25</v>
      </c>
      <c r="B45" s="4">
        <v>12400</v>
      </c>
      <c r="C45" s="4">
        <f>B45*3</f>
        <v>37200</v>
      </c>
      <c r="D45" s="15"/>
      <c r="E45" s="15"/>
      <c r="F45" s="15"/>
      <c r="G45" s="15"/>
    </row>
    <row r="46" spans="1:7" ht="12.75">
      <c r="A46" s="7" t="s">
        <v>35</v>
      </c>
      <c r="B46" s="8">
        <v>18500</v>
      </c>
      <c r="C46" s="9">
        <f>B46*3</f>
        <v>55500</v>
      </c>
      <c r="D46" s="15"/>
      <c r="E46" s="15"/>
      <c r="F46" s="15"/>
      <c r="G46" s="15"/>
    </row>
    <row r="47" spans="1:7" ht="12.75">
      <c r="A47" s="10" t="s">
        <v>27</v>
      </c>
      <c r="B47" s="11">
        <v>18500</v>
      </c>
      <c r="C47" s="10">
        <f>B47*3</f>
        <v>55500</v>
      </c>
      <c r="D47" s="15"/>
      <c r="E47" s="15"/>
      <c r="F47" s="15"/>
      <c r="G47" s="15"/>
    </row>
    <row r="48" spans="1:7" ht="12.75">
      <c r="A48" s="7" t="s">
        <v>28</v>
      </c>
      <c r="B48" s="12">
        <v>36000</v>
      </c>
      <c r="C48" s="13">
        <f>B48*3</f>
        <v>108000</v>
      </c>
      <c r="D48" s="15"/>
      <c r="E48" s="15"/>
      <c r="F48" s="15"/>
      <c r="G48" s="15"/>
    </row>
    <row r="49" spans="1:7" ht="12.75">
      <c r="A49" s="10" t="s">
        <v>29</v>
      </c>
      <c r="B49" s="4">
        <v>36000</v>
      </c>
      <c r="C49" s="4">
        <f>B49*3</f>
        <v>108000</v>
      </c>
      <c r="D49" s="15"/>
      <c r="E49" s="15"/>
      <c r="F49" s="15"/>
      <c r="G49" s="15"/>
    </row>
    <row r="50" spans="1:7" ht="12.75">
      <c r="A50" s="7" t="s">
        <v>30</v>
      </c>
      <c r="B50" s="8">
        <v>36000</v>
      </c>
      <c r="C50" s="9">
        <f>B50*3</f>
        <v>108000</v>
      </c>
      <c r="D50" s="15"/>
      <c r="E50" s="15"/>
      <c r="F50" s="15"/>
      <c r="G50" s="15"/>
    </row>
    <row r="51" spans="1:7" ht="12.75">
      <c r="A51" s="10" t="s">
        <v>31</v>
      </c>
      <c r="B51" s="11">
        <v>36000</v>
      </c>
      <c r="C51" s="10">
        <f>B51*3</f>
        <v>108000</v>
      </c>
      <c r="D51" s="15"/>
      <c r="E51" s="15"/>
      <c r="F51" s="15"/>
      <c r="G51" s="15"/>
    </row>
    <row r="52" spans="1:7" ht="12.75">
      <c r="A52" s="7" t="s">
        <v>32</v>
      </c>
      <c r="B52" s="8">
        <v>36000</v>
      </c>
      <c r="C52" s="9">
        <f>B52*3</f>
        <v>108000</v>
      </c>
      <c r="D52" s="15"/>
      <c r="E52" s="15"/>
      <c r="F52" s="15"/>
      <c r="G52" s="15"/>
    </row>
    <row r="53" spans="1:7" ht="12.75">
      <c r="A53" s="10" t="s">
        <v>33</v>
      </c>
      <c r="B53" s="11">
        <v>36000</v>
      </c>
      <c r="C53" s="10">
        <f>B53*3</f>
        <v>108000</v>
      </c>
      <c r="D53" s="15"/>
      <c r="E53" s="15"/>
      <c r="F53" s="15"/>
      <c r="G53" s="15"/>
    </row>
    <row r="54" spans="1:7" ht="12.75">
      <c r="A54" s="18" t="s">
        <v>21</v>
      </c>
      <c r="B54" s="19" t="s">
        <v>20</v>
      </c>
      <c r="C54" s="18">
        <f>SUM(C35:C40)+SUM(C47:C50)+SUM(C41:C42)+C53</f>
        <v>978600</v>
      </c>
      <c r="D54" s="18">
        <f>SUM(D35:D40)+SUM(C47:C50)+B51+B45+B52+SUM(D41:D42)+C53+B46</f>
        <v>1245200</v>
      </c>
      <c r="E54" s="18">
        <f>SUM(E35:E42)+SUM(C47:C50)+B51*2+B52*2+B45*2+B46*2+C53</f>
        <v>1511800</v>
      </c>
      <c r="F54" s="18">
        <f>SUM(F35:F42)+SUM(C46:C51)+C45+C52+C53</f>
        <v>1778400</v>
      </c>
      <c r="G54" s="18">
        <f>SUM(G35:G42)+SUM(C45:C52)+B43*2+B44*2+C53</f>
        <v>2155400</v>
      </c>
    </row>
    <row r="56" spans="1:7" ht="12.75">
      <c r="A56" s="1" t="s">
        <v>36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</row>
    <row r="57" spans="1:7" ht="12.75">
      <c r="A57" s="3" t="s">
        <v>1</v>
      </c>
      <c r="B57" s="4">
        <v>17600</v>
      </c>
      <c r="C57" s="4">
        <f>B57*3</f>
        <v>52800</v>
      </c>
      <c r="D57" s="4">
        <f>B57*4</f>
        <v>70400</v>
      </c>
      <c r="E57" s="4">
        <f>B57*5</f>
        <v>88000</v>
      </c>
      <c r="F57" s="4">
        <f>B57*6</f>
        <v>105600</v>
      </c>
      <c r="G57" s="4">
        <f>B57*8</f>
        <v>140800</v>
      </c>
    </row>
    <row r="58" spans="1:7" ht="12.75">
      <c r="A58" s="7" t="s">
        <v>13</v>
      </c>
      <c r="B58" s="8">
        <v>36000</v>
      </c>
      <c r="C58" s="9">
        <f>B58*3</f>
        <v>108000</v>
      </c>
      <c r="D58" s="9">
        <f>B58*4</f>
        <v>144000</v>
      </c>
      <c r="E58" s="9">
        <f>B58*5</f>
        <v>180000</v>
      </c>
      <c r="F58" s="9">
        <f>B58*6</f>
        <v>216000</v>
      </c>
      <c r="G58" s="9">
        <f>B58*8</f>
        <v>288000</v>
      </c>
    </row>
    <row r="59" spans="1:7" ht="12.75">
      <c r="A59" s="10" t="s">
        <v>14</v>
      </c>
      <c r="B59" s="4">
        <v>36000</v>
      </c>
      <c r="C59" s="4">
        <f>B59*3</f>
        <v>108000</v>
      </c>
      <c r="D59" s="4">
        <f>B59*4</f>
        <v>144000</v>
      </c>
      <c r="E59" s="4">
        <f>B59*5</f>
        <v>180000</v>
      </c>
      <c r="F59" s="4">
        <f>B59*6</f>
        <v>216000</v>
      </c>
      <c r="G59" s="4">
        <f>B59*8</f>
        <v>288000</v>
      </c>
    </row>
    <row r="60" spans="1:7" ht="12.75">
      <c r="A60" s="7" t="s">
        <v>15</v>
      </c>
      <c r="B60" s="8">
        <v>13800</v>
      </c>
      <c r="C60" s="9">
        <f>B60*3</f>
        <v>41400</v>
      </c>
      <c r="D60" s="9">
        <f>B60*4</f>
        <v>55200</v>
      </c>
      <c r="E60" s="9">
        <f>B60*5</f>
        <v>69000</v>
      </c>
      <c r="F60" s="9">
        <f>B60*6</f>
        <v>82800</v>
      </c>
      <c r="G60" s="9">
        <f>B60*8</f>
        <v>110400</v>
      </c>
    </row>
    <row r="61" spans="1:7" ht="12.75">
      <c r="A61" s="10" t="s">
        <v>16</v>
      </c>
      <c r="B61" s="11">
        <v>13800</v>
      </c>
      <c r="C61" s="10">
        <f>B61*3</f>
        <v>41400</v>
      </c>
      <c r="D61" s="4">
        <f>B61*4</f>
        <v>55200</v>
      </c>
      <c r="E61" s="4">
        <f>B61*5</f>
        <v>69000</v>
      </c>
      <c r="F61" s="4">
        <f>B61*6</f>
        <v>82800</v>
      </c>
      <c r="G61" s="4">
        <f>B61*8</f>
        <v>110400</v>
      </c>
    </row>
    <row r="62" spans="1:7" ht="12.75">
      <c r="A62" s="7" t="s">
        <v>17</v>
      </c>
      <c r="B62" s="12">
        <v>37400</v>
      </c>
      <c r="C62" s="13">
        <f>B62*3</f>
        <v>112200</v>
      </c>
      <c r="D62" s="14">
        <f>B62*4</f>
        <v>149600</v>
      </c>
      <c r="E62" s="13">
        <f>B62*5</f>
        <v>187000</v>
      </c>
      <c r="F62" s="14">
        <f>B62*6</f>
        <v>224400</v>
      </c>
      <c r="G62" s="13">
        <f>B62*8</f>
        <v>299200</v>
      </c>
    </row>
    <row r="63" spans="1:7" ht="12.75">
      <c r="A63" s="10" t="s">
        <v>18</v>
      </c>
      <c r="B63" s="11">
        <v>15500</v>
      </c>
      <c r="C63" s="10">
        <f>B63*3</f>
        <v>46500</v>
      </c>
      <c r="D63" s="10">
        <f>B63*4</f>
        <v>62000</v>
      </c>
      <c r="E63" s="15">
        <f>B63*5</f>
        <v>77500</v>
      </c>
      <c r="F63" s="4">
        <f>B63*6</f>
        <v>93000</v>
      </c>
      <c r="G63" s="4">
        <f>B63*8</f>
        <v>124000</v>
      </c>
    </row>
    <row r="64" spans="1:7" ht="12.75">
      <c r="A64" s="7" t="s">
        <v>19</v>
      </c>
      <c r="B64" s="12" t="s">
        <v>20</v>
      </c>
      <c r="C64" s="13">
        <v>161000</v>
      </c>
      <c r="D64" s="9">
        <v>215000</v>
      </c>
      <c r="E64" s="13">
        <v>268000</v>
      </c>
      <c r="F64" s="14">
        <f>C64*2</f>
        <v>322000</v>
      </c>
      <c r="G64" s="13">
        <f>D64*2</f>
        <v>430000</v>
      </c>
    </row>
    <row r="65" spans="1:7" ht="12.75">
      <c r="A65" s="10" t="s">
        <v>23</v>
      </c>
      <c r="B65" s="11">
        <v>19400</v>
      </c>
      <c r="C65" s="10">
        <f>B65*3</f>
        <v>58200</v>
      </c>
      <c r="D65" s="15" t="s">
        <v>20</v>
      </c>
      <c r="E65" s="15" t="s">
        <v>20</v>
      </c>
      <c r="F65" s="15" t="s">
        <v>20</v>
      </c>
      <c r="G65" s="15" t="s">
        <v>20</v>
      </c>
    </row>
    <row r="66" spans="1:7" ht="12.75">
      <c r="A66" s="7" t="s">
        <v>24</v>
      </c>
      <c r="B66" s="12">
        <v>19400</v>
      </c>
      <c r="C66" s="13">
        <f>B66*3</f>
        <v>58200</v>
      </c>
      <c r="D66" s="15" t="s">
        <v>20</v>
      </c>
      <c r="E66" s="15" t="s">
        <v>20</v>
      </c>
      <c r="F66" s="15" t="s">
        <v>20</v>
      </c>
      <c r="G66" s="15" t="s">
        <v>20</v>
      </c>
    </row>
    <row r="67" spans="1:7" ht="12.75">
      <c r="A67" s="10" t="s">
        <v>25</v>
      </c>
      <c r="B67" s="4">
        <v>19400</v>
      </c>
      <c r="C67" s="4">
        <f>B67*3</f>
        <v>58200</v>
      </c>
      <c r="D67" s="15" t="s">
        <v>20</v>
      </c>
      <c r="E67" s="15" t="s">
        <v>20</v>
      </c>
      <c r="F67" s="15" t="s">
        <v>20</v>
      </c>
      <c r="G67" s="15" t="s">
        <v>20</v>
      </c>
    </row>
    <row r="68" spans="1:7" ht="12.75">
      <c r="A68" s="7" t="s">
        <v>35</v>
      </c>
      <c r="B68" s="8">
        <v>29100</v>
      </c>
      <c r="C68" s="9">
        <f>B68*3</f>
        <v>87300</v>
      </c>
      <c r="D68" s="15" t="s">
        <v>20</v>
      </c>
      <c r="E68" s="15" t="s">
        <v>20</v>
      </c>
      <c r="F68" s="15" t="s">
        <v>20</v>
      </c>
      <c r="G68" s="15" t="s">
        <v>20</v>
      </c>
    </row>
    <row r="69" spans="1:7" ht="12.75">
      <c r="A69" s="10" t="s">
        <v>27</v>
      </c>
      <c r="B69" s="11">
        <v>29100</v>
      </c>
      <c r="C69" s="10">
        <f>B69*3</f>
        <v>87300</v>
      </c>
      <c r="D69" s="15" t="s">
        <v>20</v>
      </c>
      <c r="E69" s="15" t="s">
        <v>20</v>
      </c>
      <c r="F69" s="15" t="s">
        <v>20</v>
      </c>
      <c r="G69" s="15" t="s">
        <v>20</v>
      </c>
    </row>
    <row r="70" spans="1:7" ht="12.75">
      <c r="A70" s="7" t="s">
        <v>28</v>
      </c>
      <c r="B70" s="12">
        <v>58000</v>
      </c>
      <c r="C70" s="13">
        <f>B70*3</f>
        <v>174000</v>
      </c>
      <c r="D70" s="15" t="s">
        <v>20</v>
      </c>
      <c r="E70" s="15" t="s">
        <v>20</v>
      </c>
      <c r="F70" s="15" t="s">
        <v>20</v>
      </c>
      <c r="G70" s="15" t="s">
        <v>20</v>
      </c>
    </row>
    <row r="71" spans="1:7" ht="12.75">
      <c r="A71" s="10" t="s">
        <v>29</v>
      </c>
      <c r="B71" s="4">
        <v>58000</v>
      </c>
      <c r="C71" s="4">
        <f>B71*3</f>
        <v>174000</v>
      </c>
      <c r="D71" s="15" t="s">
        <v>20</v>
      </c>
      <c r="E71" s="15" t="s">
        <v>20</v>
      </c>
      <c r="F71" s="15" t="s">
        <v>20</v>
      </c>
      <c r="G71" s="15" t="s">
        <v>20</v>
      </c>
    </row>
    <row r="72" spans="1:7" ht="12.75">
      <c r="A72" s="7" t="s">
        <v>30</v>
      </c>
      <c r="B72" s="8">
        <v>58000</v>
      </c>
      <c r="C72" s="9">
        <f>B72*3</f>
        <v>174000</v>
      </c>
      <c r="D72" s="15" t="s">
        <v>20</v>
      </c>
      <c r="E72" s="15" t="s">
        <v>20</v>
      </c>
      <c r="F72" s="15" t="s">
        <v>20</v>
      </c>
      <c r="G72" s="15" t="s">
        <v>20</v>
      </c>
    </row>
    <row r="73" spans="1:7" ht="12.75">
      <c r="A73" s="10" t="s">
        <v>31</v>
      </c>
      <c r="B73" s="11">
        <v>58000</v>
      </c>
      <c r="C73" s="10">
        <f>B73*3</f>
        <v>174000</v>
      </c>
      <c r="D73" s="15" t="s">
        <v>20</v>
      </c>
      <c r="E73" s="15" t="s">
        <v>20</v>
      </c>
      <c r="F73" s="15" t="s">
        <v>20</v>
      </c>
      <c r="G73" s="15" t="s">
        <v>20</v>
      </c>
    </row>
    <row r="74" spans="1:7" ht="12.75">
      <c r="A74" s="7" t="s">
        <v>32</v>
      </c>
      <c r="B74" s="8">
        <v>58000</v>
      </c>
      <c r="C74" s="9">
        <f>B74*3</f>
        <v>174000</v>
      </c>
      <c r="D74" s="15"/>
      <c r="E74" s="15"/>
      <c r="F74" s="15"/>
      <c r="G74" s="15"/>
    </row>
    <row r="75" spans="1:7" ht="12.75">
      <c r="A75" s="10" t="s">
        <v>33</v>
      </c>
      <c r="B75" s="11">
        <v>58000</v>
      </c>
      <c r="C75" s="10">
        <f>B75*3</f>
        <v>174000</v>
      </c>
      <c r="D75" s="15"/>
      <c r="E75" s="15"/>
      <c r="F75" s="15"/>
      <c r="G75" s="15"/>
    </row>
    <row r="76" spans="1:7" ht="12.75">
      <c r="A76" s="18" t="s">
        <v>21</v>
      </c>
      <c r="B76" s="19" t="s">
        <v>20</v>
      </c>
      <c r="C76" s="18">
        <f>SUM(C57:C62)+SUM(C69:C72)+SUM(C63:C64)+C75</f>
        <v>1454600</v>
      </c>
      <c r="D76" s="18">
        <f>SUM(D57:D62)+SUM(C69:C72)+B73+B67+B74+SUM(D63:D64)+C75+B68</f>
        <v>1843200</v>
      </c>
      <c r="E76" s="18">
        <f>SUM(E57:E64)+SUM(C69:C72)+B73*2+B74*2+B67*2+B68*2+C75</f>
        <v>2230800</v>
      </c>
      <c r="F76" s="18">
        <f>SUM(F57:F64)+SUM(C68:C73)+C67+C74+C75</f>
        <v>2619400</v>
      </c>
      <c r="G76" s="18">
        <f>SUM(G57:G64)+SUM(C67:C74)+B65*2+B66*2+C75</f>
        <v>3145200</v>
      </c>
    </row>
    <row r="78" spans="1:7" ht="12.75">
      <c r="A78" s="1" t="s">
        <v>37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</row>
    <row r="79" spans="1:7" ht="12.75">
      <c r="A79" s="3" t="s">
        <v>1</v>
      </c>
      <c r="B79" s="4">
        <v>25850</v>
      </c>
      <c r="C79" s="4">
        <f>B79*3</f>
        <v>77550</v>
      </c>
      <c r="D79" s="4">
        <f>B79*4</f>
        <v>103400</v>
      </c>
      <c r="E79" s="4">
        <f>B79*5</f>
        <v>129250</v>
      </c>
      <c r="F79" s="4">
        <f>B79*6</f>
        <v>155100</v>
      </c>
      <c r="G79" s="4">
        <f>B79*8</f>
        <v>206800</v>
      </c>
    </row>
    <row r="80" spans="1:7" ht="12.75">
      <c r="A80" s="7" t="s">
        <v>13</v>
      </c>
      <c r="B80" s="8">
        <f>76000-25850</f>
        <v>50150</v>
      </c>
      <c r="C80" s="9">
        <f>B80*3</f>
        <v>150450</v>
      </c>
      <c r="D80" s="9">
        <f>B80*4</f>
        <v>200600</v>
      </c>
      <c r="E80" s="9">
        <f>B80*5</f>
        <v>250750</v>
      </c>
      <c r="F80" s="9">
        <f>B80*6</f>
        <v>300900</v>
      </c>
      <c r="G80" s="9">
        <f>B80*8</f>
        <v>401200</v>
      </c>
    </row>
    <row r="81" spans="1:7" ht="12.75">
      <c r="A81" s="10" t="s">
        <v>14</v>
      </c>
      <c r="B81" s="4">
        <v>50150</v>
      </c>
      <c r="C81" s="4">
        <f>B81*3</f>
        <v>150450</v>
      </c>
      <c r="D81" s="4">
        <f>B81*4</f>
        <v>200600</v>
      </c>
      <c r="E81" s="4">
        <f>B81*5</f>
        <v>250750</v>
      </c>
      <c r="F81" s="4">
        <f>B81*6</f>
        <v>300900</v>
      </c>
      <c r="G81" s="4">
        <f>B81*8</f>
        <v>401200</v>
      </c>
    </row>
    <row r="82" spans="1:7" ht="12.75">
      <c r="A82" s="7" t="s">
        <v>15</v>
      </c>
      <c r="B82" s="8">
        <v>18350</v>
      </c>
      <c r="C82" s="9">
        <f>B82*3</f>
        <v>55050</v>
      </c>
      <c r="D82" s="9">
        <f>B82*4</f>
        <v>73400</v>
      </c>
      <c r="E82" s="9">
        <f>B82*5</f>
        <v>91750</v>
      </c>
      <c r="F82" s="9">
        <f>B82*6</f>
        <v>110100</v>
      </c>
      <c r="G82" s="9">
        <f>B82*8</f>
        <v>146800</v>
      </c>
    </row>
    <row r="83" spans="1:7" ht="12.75">
      <c r="A83" s="10" t="s">
        <v>16</v>
      </c>
      <c r="B83" s="11">
        <v>18350</v>
      </c>
      <c r="C83" s="10">
        <f>B83*3</f>
        <v>55050</v>
      </c>
      <c r="D83" s="4">
        <f>B83*4</f>
        <v>73400</v>
      </c>
      <c r="E83" s="4">
        <f>B83*5</f>
        <v>91750</v>
      </c>
      <c r="F83" s="4">
        <f>B83*6</f>
        <v>110100</v>
      </c>
      <c r="G83" s="4">
        <f>B83*8</f>
        <v>146800</v>
      </c>
    </row>
    <row r="84" spans="1:7" ht="12.75">
      <c r="A84" s="7" t="s">
        <v>17</v>
      </c>
      <c r="B84" s="12">
        <v>43450</v>
      </c>
      <c r="C84" s="13">
        <f>B84*3</f>
        <v>130350</v>
      </c>
      <c r="D84" s="14">
        <f>B84*4</f>
        <v>173800</v>
      </c>
      <c r="E84" s="13">
        <f>B84*5</f>
        <v>217250</v>
      </c>
      <c r="F84" s="14">
        <f>B84*6</f>
        <v>260700</v>
      </c>
      <c r="G84" s="13">
        <f>B84*8</f>
        <v>347600</v>
      </c>
    </row>
    <row r="85" spans="1:7" ht="12.75">
      <c r="A85" s="10" t="s">
        <v>18</v>
      </c>
      <c r="B85" s="11">
        <v>21700</v>
      </c>
      <c r="C85" s="10">
        <f>B85*3</f>
        <v>65100</v>
      </c>
      <c r="D85" s="10">
        <f>B85*4</f>
        <v>86800</v>
      </c>
      <c r="E85" s="15">
        <f>B85*5</f>
        <v>108500</v>
      </c>
      <c r="F85" s="4">
        <f>B85*6</f>
        <v>130200</v>
      </c>
      <c r="G85" s="4">
        <f>B85*8</f>
        <v>173600</v>
      </c>
    </row>
    <row r="86" spans="1:7" ht="12.75">
      <c r="A86" s="7" t="s">
        <v>19</v>
      </c>
      <c r="B86" s="12" t="s">
        <v>20</v>
      </c>
      <c r="C86" s="13">
        <v>318750</v>
      </c>
      <c r="D86" s="9">
        <v>425000</v>
      </c>
      <c r="E86" s="13">
        <v>531250</v>
      </c>
      <c r="F86" s="14">
        <f>C86*2</f>
        <v>637500</v>
      </c>
      <c r="G86" s="13">
        <f>D86*2</f>
        <v>850000</v>
      </c>
    </row>
    <row r="87" spans="1:7" ht="12.75">
      <c r="A87" s="20" t="s">
        <v>38</v>
      </c>
      <c r="B87" s="4">
        <v>1040000</v>
      </c>
      <c r="C87" s="4">
        <f>B87*3</f>
        <v>3120000</v>
      </c>
      <c r="D87" s="4">
        <f>B87*4</f>
        <v>4160000</v>
      </c>
      <c r="E87" s="4">
        <f>B87*5</f>
        <v>5200000</v>
      </c>
      <c r="F87" s="4">
        <f>B87*6</f>
        <v>6240000</v>
      </c>
      <c r="G87" s="4">
        <f>B87*8</f>
        <v>8320000</v>
      </c>
    </row>
    <row r="88" spans="1:7" ht="12.75">
      <c r="A88" s="13" t="s">
        <v>23</v>
      </c>
      <c r="B88" s="14">
        <v>24000</v>
      </c>
      <c r="C88" s="13">
        <f>B88*3</f>
        <v>72000</v>
      </c>
      <c r="D88" s="15" t="s">
        <v>20</v>
      </c>
      <c r="E88" s="15" t="s">
        <v>20</v>
      </c>
      <c r="F88" s="15" t="s">
        <v>20</v>
      </c>
      <c r="G88" s="15" t="s">
        <v>20</v>
      </c>
    </row>
    <row r="89" spans="1:7" ht="12.75">
      <c r="A89" s="10" t="s">
        <v>24</v>
      </c>
      <c r="B89" s="11">
        <v>24000</v>
      </c>
      <c r="C89" s="10">
        <f>B89*3</f>
        <v>72000</v>
      </c>
      <c r="D89" s="15" t="s">
        <v>20</v>
      </c>
      <c r="E89" s="15" t="s">
        <v>20</v>
      </c>
      <c r="F89" s="15" t="s">
        <v>20</v>
      </c>
      <c r="G89" s="15" t="s">
        <v>20</v>
      </c>
    </row>
    <row r="90" spans="1:7" ht="12.75">
      <c r="A90" s="13" t="s">
        <v>25</v>
      </c>
      <c r="B90" s="9">
        <v>24000</v>
      </c>
      <c r="C90" s="9">
        <f>B90*3</f>
        <v>72000</v>
      </c>
      <c r="D90" s="15" t="s">
        <v>20</v>
      </c>
      <c r="E90" s="15" t="s">
        <v>20</v>
      </c>
      <c r="F90" s="15" t="s">
        <v>20</v>
      </c>
      <c r="G90" s="15" t="s">
        <v>20</v>
      </c>
    </row>
    <row r="91" spans="1:7" ht="12.75">
      <c r="A91" s="10" t="s">
        <v>35</v>
      </c>
      <c r="B91" s="4">
        <v>32400</v>
      </c>
      <c r="C91" s="4">
        <f>B91*3</f>
        <v>97200</v>
      </c>
      <c r="D91" s="15" t="s">
        <v>20</v>
      </c>
      <c r="E91" s="15" t="s">
        <v>20</v>
      </c>
      <c r="F91" s="15" t="s">
        <v>20</v>
      </c>
      <c r="G91" s="15" t="s">
        <v>20</v>
      </c>
    </row>
    <row r="92" spans="1:7" ht="12.75">
      <c r="A92" s="13" t="s">
        <v>27</v>
      </c>
      <c r="B92" s="14">
        <v>32400</v>
      </c>
      <c r="C92" s="13">
        <f>B92*3</f>
        <v>97200</v>
      </c>
      <c r="D92" s="15" t="s">
        <v>20</v>
      </c>
      <c r="E92" s="15" t="s">
        <v>20</v>
      </c>
      <c r="F92" s="15" t="s">
        <v>20</v>
      </c>
      <c r="G92" s="15" t="s">
        <v>20</v>
      </c>
    </row>
    <row r="93" spans="1:7" ht="12.75">
      <c r="A93" s="10" t="s">
        <v>28</v>
      </c>
      <c r="B93" s="11">
        <v>75200</v>
      </c>
      <c r="C93" s="10">
        <f>B93*3</f>
        <v>225600</v>
      </c>
      <c r="D93" s="15" t="s">
        <v>20</v>
      </c>
      <c r="E93" s="15" t="s">
        <v>20</v>
      </c>
      <c r="F93" s="15" t="s">
        <v>20</v>
      </c>
      <c r="G93" s="15" t="s">
        <v>20</v>
      </c>
    </row>
    <row r="94" spans="1:7" ht="12.75">
      <c r="A94" s="13" t="s">
        <v>29</v>
      </c>
      <c r="B94" s="9">
        <v>75200</v>
      </c>
      <c r="C94" s="9">
        <f>B94*3</f>
        <v>225600</v>
      </c>
      <c r="D94" s="15" t="s">
        <v>20</v>
      </c>
      <c r="E94" s="15" t="s">
        <v>20</v>
      </c>
      <c r="F94" s="15" t="s">
        <v>20</v>
      </c>
      <c r="G94" s="15" t="s">
        <v>20</v>
      </c>
    </row>
    <row r="95" spans="1:7" ht="12.75">
      <c r="A95" s="10" t="s">
        <v>30</v>
      </c>
      <c r="B95" s="4">
        <v>75200</v>
      </c>
      <c r="C95" s="4">
        <f>B95*3</f>
        <v>225600</v>
      </c>
      <c r="D95" s="15" t="s">
        <v>20</v>
      </c>
      <c r="E95" s="15" t="s">
        <v>20</v>
      </c>
      <c r="F95" s="15" t="s">
        <v>20</v>
      </c>
      <c r="G95" s="15" t="s">
        <v>20</v>
      </c>
    </row>
    <row r="96" spans="1:7" ht="12.75">
      <c r="A96" s="13" t="s">
        <v>31</v>
      </c>
      <c r="B96" s="14">
        <v>75200</v>
      </c>
      <c r="C96" s="13">
        <f>B96*3</f>
        <v>225600</v>
      </c>
      <c r="D96" s="15" t="s">
        <v>20</v>
      </c>
      <c r="E96" s="15" t="s">
        <v>20</v>
      </c>
      <c r="F96" s="15" t="s">
        <v>20</v>
      </c>
      <c r="G96" s="15" t="s">
        <v>20</v>
      </c>
    </row>
    <row r="97" spans="1:7" ht="12.75">
      <c r="A97" s="10" t="s">
        <v>32</v>
      </c>
      <c r="B97" s="4">
        <v>75200</v>
      </c>
      <c r="C97" s="4">
        <f>B97*3</f>
        <v>225600</v>
      </c>
      <c r="D97" s="15"/>
      <c r="E97" s="15"/>
      <c r="F97" s="15"/>
      <c r="G97" s="15"/>
    </row>
    <row r="98" spans="1:7" ht="12.75">
      <c r="A98" s="13" t="s">
        <v>33</v>
      </c>
      <c r="B98" s="14">
        <v>58000</v>
      </c>
      <c r="C98" s="13">
        <f>B98*3</f>
        <v>174000</v>
      </c>
      <c r="D98" s="15"/>
      <c r="E98" s="15"/>
      <c r="F98" s="15"/>
      <c r="G98" s="15"/>
    </row>
    <row r="99" spans="1:7" ht="12.75">
      <c r="A99" s="16" t="s">
        <v>21</v>
      </c>
      <c r="B99" s="17" t="s">
        <v>20</v>
      </c>
      <c r="C99" s="16">
        <f>SUM(C79:C87)+SUM(C92:C95)+C98</f>
        <v>5070750</v>
      </c>
      <c r="D99" s="16">
        <f>SUM(D79:D87)+SUM(C92:C95)+SUM(B96:B97)+B90+C98+B91</f>
        <v>6651800</v>
      </c>
      <c r="E99" s="16">
        <f>SUM(E79:E87)+SUM(C92:C95)+B96*2+B97*2+B90*2+B91*2+C98</f>
        <v>8232850</v>
      </c>
      <c r="F99" s="16">
        <f>SUM(F79:F87)+SUM(C90:C98)</f>
        <v>9813900</v>
      </c>
      <c r="G99" s="16">
        <f>SUM(G79:G87)+SUM(C91:C97)+B88*2+B89*2+C90+C98</f>
        <v>12658400</v>
      </c>
    </row>
    <row r="101" spans="1:7" ht="12.75">
      <c r="A101" s="1" t="s">
        <v>39</v>
      </c>
      <c r="B101" s="2" t="s">
        <v>1</v>
      </c>
      <c r="C101" s="2" t="s">
        <v>2</v>
      </c>
      <c r="D101" s="2" t="s">
        <v>3</v>
      </c>
      <c r="E101" s="2" t="s">
        <v>4</v>
      </c>
      <c r="F101" s="2" t="s">
        <v>5</v>
      </c>
      <c r="G101" s="2" t="s">
        <v>6</v>
      </c>
    </row>
    <row r="102" spans="1:7" ht="12.75">
      <c r="A102" s="3" t="s">
        <v>1</v>
      </c>
      <c r="B102" s="4">
        <v>37100</v>
      </c>
      <c r="C102" s="4">
        <f>B102*3</f>
        <v>111300</v>
      </c>
      <c r="D102" s="4">
        <f>B102*4</f>
        <v>148400</v>
      </c>
      <c r="E102" s="4">
        <f>B102*5</f>
        <v>185500</v>
      </c>
      <c r="F102" s="4">
        <f>B102*6</f>
        <v>222600</v>
      </c>
      <c r="G102" s="4">
        <f>B102*8</f>
        <v>296800</v>
      </c>
    </row>
    <row r="103" spans="1:7" ht="12.75">
      <c r="A103" s="7" t="s">
        <v>13</v>
      </c>
      <c r="B103" s="8">
        <v>69300</v>
      </c>
      <c r="C103" s="9">
        <f>B103*3</f>
        <v>207900</v>
      </c>
      <c r="D103" s="9">
        <f>B103*4</f>
        <v>277200</v>
      </c>
      <c r="E103" s="9">
        <f>B103*5</f>
        <v>346500</v>
      </c>
      <c r="F103" s="9">
        <f>B103*6</f>
        <v>415800</v>
      </c>
      <c r="G103" s="9">
        <f>B103*8</f>
        <v>554400</v>
      </c>
    </row>
    <row r="104" spans="1:7" ht="12.75">
      <c r="A104" s="10" t="s">
        <v>14</v>
      </c>
      <c r="B104" s="4">
        <v>69300</v>
      </c>
      <c r="C104" s="4">
        <f>B104*3</f>
        <v>207900</v>
      </c>
      <c r="D104" s="4">
        <f>B104*4</f>
        <v>277200</v>
      </c>
      <c r="E104" s="4">
        <f>B104*5</f>
        <v>346500</v>
      </c>
      <c r="F104" s="4">
        <f>B104*6</f>
        <v>415800</v>
      </c>
      <c r="G104" s="4">
        <f>B104*8</f>
        <v>554400</v>
      </c>
    </row>
    <row r="105" spans="1:7" ht="12.75">
      <c r="A105" s="7" t="s">
        <v>15</v>
      </c>
      <c r="B105" s="8">
        <v>25600</v>
      </c>
      <c r="C105" s="9">
        <f>B105*3</f>
        <v>76800</v>
      </c>
      <c r="D105" s="9">
        <f>B105*4</f>
        <v>102400</v>
      </c>
      <c r="E105" s="9">
        <f>B105*5</f>
        <v>128000</v>
      </c>
      <c r="F105" s="9">
        <f>B105*6</f>
        <v>153600</v>
      </c>
      <c r="G105" s="9">
        <f>B105*8</f>
        <v>204800</v>
      </c>
    </row>
    <row r="106" spans="1:7" ht="12.75">
      <c r="A106" s="10" t="s">
        <v>16</v>
      </c>
      <c r="B106" s="11">
        <v>25600</v>
      </c>
      <c r="C106" s="10">
        <f>B106*3</f>
        <v>76800</v>
      </c>
      <c r="D106" s="4">
        <f>B106*4</f>
        <v>102400</v>
      </c>
      <c r="E106" s="4">
        <f>B106*5</f>
        <v>128000</v>
      </c>
      <c r="F106" s="4">
        <f>B106*6</f>
        <v>153600</v>
      </c>
      <c r="G106" s="4">
        <f>B106*8</f>
        <v>204800</v>
      </c>
    </row>
    <row r="107" spans="1:7" ht="12.75">
      <c r="A107" s="7" t="s">
        <v>17</v>
      </c>
      <c r="B107" s="12">
        <v>49700</v>
      </c>
      <c r="C107" s="13">
        <f>B107*3</f>
        <v>149100</v>
      </c>
      <c r="D107" s="14">
        <f>B107*4</f>
        <v>198800</v>
      </c>
      <c r="E107" s="13">
        <f>B107*5</f>
        <v>248500</v>
      </c>
      <c r="F107" s="14">
        <f>B107*6</f>
        <v>298200</v>
      </c>
      <c r="G107" s="13">
        <f>B107*8</f>
        <v>397600</v>
      </c>
    </row>
    <row r="108" spans="1:7" ht="12.75">
      <c r="A108" s="10" t="s">
        <v>18</v>
      </c>
      <c r="B108" s="11">
        <v>23240</v>
      </c>
      <c r="C108" s="10">
        <f>B108*3</f>
        <v>69720</v>
      </c>
      <c r="D108" s="10">
        <f>B108*4</f>
        <v>92960</v>
      </c>
      <c r="E108" s="15">
        <f>B108*5</f>
        <v>116200</v>
      </c>
      <c r="F108" s="4">
        <f>B108*6</f>
        <v>139440</v>
      </c>
      <c r="G108" s="4">
        <f>B108*8</f>
        <v>185920</v>
      </c>
    </row>
    <row r="109" spans="1:7" ht="12.75">
      <c r="A109" s="7" t="s">
        <v>19</v>
      </c>
      <c r="B109" s="12" t="s">
        <v>20</v>
      </c>
      <c r="C109" s="13">
        <v>208530</v>
      </c>
      <c r="D109" s="9">
        <v>278040</v>
      </c>
      <c r="E109" s="13">
        <v>347550</v>
      </c>
      <c r="F109" s="14">
        <f>C109*2</f>
        <v>417060</v>
      </c>
      <c r="G109" s="13">
        <f>D109*2</f>
        <v>556080</v>
      </c>
    </row>
    <row r="110" spans="1:7" ht="12.75">
      <c r="A110" s="20" t="s">
        <v>38</v>
      </c>
      <c r="B110" s="4">
        <v>1040000</v>
      </c>
      <c r="C110" s="4">
        <f>B110*3</f>
        <v>3120000</v>
      </c>
      <c r="D110" s="4">
        <f>B110*4</f>
        <v>4160000</v>
      </c>
      <c r="E110" s="4">
        <f>B110*5</f>
        <v>5200000</v>
      </c>
      <c r="F110" s="4">
        <f>B110*6</f>
        <v>6240000</v>
      </c>
      <c r="G110" s="4">
        <f>B110*8</f>
        <v>8320000</v>
      </c>
    </row>
    <row r="111" spans="1:7" ht="12.75">
      <c r="A111" s="7" t="s">
        <v>40</v>
      </c>
      <c r="B111" s="8">
        <v>972000</v>
      </c>
      <c r="C111" s="8"/>
      <c r="D111" s="8"/>
      <c r="E111" s="8"/>
      <c r="F111" s="8"/>
      <c r="G111" s="8"/>
    </row>
    <row r="112" spans="1:7" ht="12.75">
      <c r="A112" s="10" t="s">
        <v>23</v>
      </c>
      <c r="B112" s="11">
        <v>33600</v>
      </c>
      <c r="C112" s="10">
        <f>B112*3</f>
        <v>100800</v>
      </c>
      <c r="D112" s="21" t="s">
        <v>20</v>
      </c>
      <c r="E112" s="21" t="s">
        <v>20</v>
      </c>
      <c r="F112" s="21" t="s">
        <v>20</v>
      </c>
      <c r="G112" s="21" t="s">
        <v>20</v>
      </c>
    </row>
    <row r="113" spans="1:7" ht="12.75">
      <c r="A113" s="7" t="s">
        <v>24</v>
      </c>
      <c r="B113" s="14">
        <v>33600</v>
      </c>
      <c r="C113" s="13">
        <f>B113*3</f>
        <v>100800</v>
      </c>
      <c r="D113" s="21" t="s">
        <v>20</v>
      </c>
      <c r="E113" s="21" t="s">
        <v>20</v>
      </c>
      <c r="F113" s="21" t="s">
        <v>20</v>
      </c>
      <c r="G113" s="21" t="s">
        <v>20</v>
      </c>
    </row>
    <row r="114" spans="1:7" ht="12.75">
      <c r="A114" s="10" t="s">
        <v>25</v>
      </c>
      <c r="B114" s="4">
        <v>33600</v>
      </c>
      <c r="C114" s="4">
        <f>B114*3</f>
        <v>100800</v>
      </c>
      <c r="D114" s="21" t="s">
        <v>20</v>
      </c>
      <c r="E114" s="21" t="s">
        <v>20</v>
      </c>
      <c r="F114" s="21" t="s">
        <v>20</v>
      </c>
      <c r="G114" s="21" t="s">
        <v>20</v>
      </c>
    </row>
    <row r="115" spans="1:7" ht="12.75">
      <c r="A115" s="7" t="s">
        <v>35</v>
      </c>
      <c r="B115" s="9">
        <v>49400</v>
      </c>
      <c r="C115" s="9">
        <f>B115*3</f>
        <v>148200</v>
      </c>
      <c r="D115" s="21" t="s">
        <v>20</v>
      </c>
      <c r="E115" s="21" t="s">
        <v>20</v>
      </c>
      <c r="F115" s="21" t="s">
        <v>20</v>
      </c>
      <c r="G115" s="21" t="s">
        <v>20</v>
      </c>
    </row>
    <row r="116" spans="1:7" ht="12.75">
      <c r="A116" s="10" t="s">
        <v>27</v>
      </c>
      <c r="B116" s="11">
        <v>49400</v>
      </c>
      <c r="C116" s="10">
        <f>B116*3</f>
        <v>148200</v>
      </c>
      <c r="D116" s="21" t="s">
        <v>20</v>
      </c>
      <c r="E116" s="21" t="s">
        <v>20</v>
      </c>
      <c r="F116" s="21" t="s">
        <v>20</v>
      </c>
      <c r="G116" s="21" t="s">
        <v>20</v>
      </c>
    </row>
    <row r="117" spans="1:7" ht="12.75">
      <c r="A117" s="7" t="s">
        <v>28</v>
      </c>
      <c r="B117" s="14">
        <v>100000</v>
      </c>
      <c r="C117" s="13">
        <f>B117*3</f>
        <v>300000</v>
      </c>
      <c r="D117" s="21" t="s">
        <v>20</v>
      </c>
      <c r="E117" s="21" t="s">
        <v>20</v>
      </c>
      <c r="F117" s="21" t="s">
        <v>20</v>
      </c>
      <c r="G117" s="21" t="s">
        <v>20</v>
      </c>
    </row>
    <row r="118" spans="1:7" ht="12.75">
      <c r="A118" s="10" t="s">
        <v>29</v>
      </c>
      <c r="B118" s="4">
        <v>100000</v>
      </c>
      <c r="C118" s="4">
        <f>B118*3</f>
        <v>300000</v>
      </c>
      <c r="D118" s="21" t="s">
        <v>20</v>
      </c>
      <c r="E118" s="21" t="s">
        <v>20</v>
      </c>
      <c r="F118" s="21" t="s">
        <v>20</v>
      </c>
      <c r="G118" s="21" t="s">
        <v>20</v>
      </c>
    </row>
    <row r="119" spans="1:7" ht="12.75">
      <c r="A119" s="7" t="s">
        <v>30</v>
      </c>
      <c r="B119" s="9">
        <v>100000</v>
      </c>
      <c r="C119" s="9">
        <f>B119*3</f>
        <v>300000</v>
      </c>
      <c r="D119" s="21" t="s">
        <v>20</v>
      </c>
      <c r="E119" s="21" t="s">
        <v>20</v>
      </c>
      <c r="F119" s="21" t="s">
        <v>20</v>
      </c>
      <c r="G119" s="21" t="s">
        <v>20</v>
      </c>
    </row>
    <row r="120" spans="1:7" ht="12.75">
      <c r="A120" s="10" t="s">
        <v>31</v>
      </c>
      <c r="B120" s="11">
        <v>100000</v>
      </c>
      <c r="C120" s="10">
        <f>B120*3</f>
        <v>300000</v>
      </c>
      <c r="D120" s="21" t="s">
        <v>20</v>
      </c>
      <c r="E120" s="21" t="s">
        <v>20</v>
      </c>
      <c r="F120" s="21" t="s">
        <v>20</v>
      </c>
      <c r="G120" s="21" t="s">
        <v>20</v>
      </c>
    </row>
    <row r="121" spans="1:7" ht="12.75">
      <c r="A121" s="7" t="s">
        <v>32</v>
      </c>
      <c r="B121" s="8">
        <v>100000</v>
      </c>
      <c r="C121" s="9">
        <f>B121*3</f>
        <v>300000</v>
      </c>
      <c r="D121" s="21"/>
      <c r="E121" s="21"/>
      <c r="F121" s="21"/>
      <c r="G121" s="21"/>
    </row>
    <row r="122" spans="1:7" ht="12.75">
      <c r="A122" s="10" t="s">
        <v>33</v>
      </c>
      <c r="B122" s="11">
        <v>100000</v>
      </c>
      <c r="C122" s="10">
        <f>B122*3</f>
        <v>300000</v>
      </c>
      <c r="D122" s="21"/>
      <c r="E122" s="21"/>
      <c r="F122" s="21"/>
      <c r="G122" s="21"/>
    </row>
    <row r="123" spans="1:7" ht="12.75">
      <c r="A123" s="18" t="s">
        <v>21</v>
      </c>
      <c r="B123" s="19" t="s">
        <v>20</v>
      </c>
      <c r="C123" s="18">
        <f>SUM(C102:C110)+SUM(C116:C119)+B111+C122</f>
        <v>6548250</v>
      </c>
      <c r="D123" s="18">
        <f>SUM(D102:D110)+SUM(C116:C119)+SUM(B120:B121)+B114+B111+C122+B115</f>
        <v>8240600</v>
      </c>
      <c r="E123" s="18">
        <f>SUM(E102:E110)+SUM(C116:C119)+B120*2+B121*2+B114*2+B111+B115*2+C122</f>
        <v>9932950</v>
      </c>
      <c r="F123" s="18">
        <f>SUM(F102:F110)+SUM(C114:C121)+B111+C122</f>
        <v>11625300</v>
      </c>
      <c r="G123" s="18">
        <f>SUM(G102:G110)+SUM(C115:C121)+B112*2+B113*2+C114+B111+C122</f>
        <v>14578400</v>
      </c>
    </row>
    <row r="125" spans="1:7" ht="12.75">
      <c r="A125" s="1" t="s">
        <v>41</v>
      </c>
      <c r="B125" s="2" t="s">
        <v>1</v>
      </c>
      <c r="C125" s="2" t="s">
        <v>2</v>
      </c>
      <c r="D125" s="2" t="s">
        <v>3</v>
      </c>
      <c r="E125" s="2" t="s">
        <v>4</v>
      </c>
      <c r="F125" s="2" t="s">
        <v>5</v>
      </c>
      <c r="G125" s="2" t="s">
        <v>6</v>
      </c>
    </row>
    <row r="126" spans="1:7" ht="12.75">
      <c r="A126" s="3" t="s">
        <v>1</v>
      </c>
      <c r="B126" s="4">
        <v>52100</v>
      </c>
      <c r="C126" s="4">
        <f>B126*3</f>
        <v>156300</v>
      </c>
      <c r="D126" s="4">
        <f>B126*4</f>
        <v>208400</v>
      </c>
      <c r="E126" s="4">
        <f>B126*5</f>
        <v>260500</v>
      </c>
      <c r="F126" s="4">
        <f>B126*6</f>
        <v>312600</v>
      </c>
      <c r="G126" s="4">
        <f>B126*8</f>
        <v>416800</v>
      </c>
    </row>
    <row r="127" spans="1:7" ht="12.75">
      <c r="A127" s="7" t="s">
        <v>13</v>
      </c>
      <c r="B127" s="8">
        <v>96900</v>
      </c>
      <c r="C127" s="9">
        <f>B127*3</f>
        <v>290700</v>
      </c>
      <c r="D127" s="9">
        <f>B127*4</f>
        <v>387600</v>
      </c>
      <c r="E127" s="9">
        <f>B127*5</f>
        <v>484500</v>
      </c>
      <c r="F127" s="9">
        <f>B127*6</f>
        <v>581400</v>
      </c>
      <c r="G127" s="9">
        <f>B127*8</f>
        <v>775200</v>
      </c>
    </row>
    <row r="128" spans="1:7" ht="12.75">
      <c r="A128" s="10" t="s">
        <v>14</v>
      </c>
      <c r="B128" s="4">
        <v>96900</v>
      </c>
      <c r="C128" s="4">
        <f>B128*3</f>
        <v>290700</v>
      </c>
      <c r="D128" s="4">
        <f>B128*4</f>
        <v>387600</v>
      </c>
      <c r="E128" s="4">
        <f>B128*5</f>
        <v>484500</v>
      </c>
      <c r="F128" s="4">
        <f>B128*6</f>
        <v>581400</v>
      </c>
      <c r="G128" s="4">
        <f>B128*8</f>
        <v>775200</v>
      </c>
    </row>
    <row r="129" spans="1:7" ht="12.75">
      <c r="A129" s="7" t="s">
        <v>15</v>
      </c>
      <c r="B129" s="8">
        <v>35900</v>
      </c>
      <c r="C129" s="9">
        <f>B129*3</f>
        <v>107700</v>
      </c>
      <c r="D129" s="9">
        <f>B129*4</f>
        <v>143600</v>
      </c>
      <c r="E129" s="9">
        <f>B129*5</f>
        <v>179500</v>
      </c>
      <c r="F129" s="9">
        <f>B129*6</f>
        <v>215400</v>
      </c>
      <c r="G129" s="9">
        <f>B129*8</f>
        <v>287200</v>
      </c>
    </row>
    <row r="130" spans="1:7" ht="12.75">
      <c r="A130" s="10" t="s">
        <v>16</v>
      </c>
      <c r="B130" s="11">
        <v>35900</v>
      </c>
      <c r="C130" s="10">
        <f>B130*3</f>
        <v>107700</v>
      </c>
      <c r="D130" s="4">
        <f>B130*4</f>
        <v>143600</v>
      </c>
      <c r="E130" s="4">
        <f>B130*5</f>
        <v>179500</v>
      </c>
      <c r="F130" s="4">
        <f>B130*6</f>
        <v>215400</v>
      </c>
      <c r="G130" s="4">
        <f>B130*8</f>
        <v>287200</v>
      </c>
    </row>
    <row r="131" spans="1:7" ht="12.75">
      <c r="A131" s="7" t="s">
        <v>17</v>
      </c>
      <c r="B131" s="12">
        <v>55900</v>
      </c>
      <c r="C131" s="13">
        <f>B131*3</f>
        <v>167700</v>
      </c>
      <c r="D131" s="14">
        <f>B131*4</f>
        <v>223600</v>
      </c>
      <c r="E131" s="13">
        <f>B131*5</f>
        <v>279500</v>
      </c>
      <c r="F131" s="14">
        <f>B131*6</f>
        <v>335400</v>
      </c>
      <c r="G131" s="13">
        <f>B131*8</f>
        <v>447200</v>
      </c>
    </row>
    <row r="132" spans="1:7" ht="12.75">
      <c r="A132" s="10" t="s">
        <v>18</v>
      </c>
      <c r="B132" s="11">
        <v>39000</v>
      </c>
      <c r="C132" s="10">
        <f>B132*3</f>
        <v>117000</v>
      </c>
      <c r="D132" s="10">
        <f>B132*4</f>
        <v>156000</v>
      </c>
      <c r="E132" s="15">
        <f>B132*5</f>
        <v>195000</v>
      </c>
      <c r="F132" s="4">
        <f>B132*6</f>
        <v>234000</v>
      </c>
      <c r="G132" s="4">
        <f>B132*8</f>
        <v>312000</v>
      </c>
    </row>
    <row r="133" spans="1:7" ht="12.75">
      <c r="A133" s="7" t="s">
        <v>19</v>
      </c>
      <c r="B133" s="12" t="s">
        <v>20</v>
      </c>
      <c r="C133" s="13">
        <v>282240</v>
      </c>
      <c r="D133" s="9">
        <v>376320</v>
      </c>
      <c r="E133" s="13">
        <v>470400</v>
      </c>
      <c r="F133" s="14">
        <f>C133*2</f>
        <v>564480</v>
      </c>
      <c r="G133" s="13">
        <f>D133*2</f>
        <v>752640</v>
      </c>
    </row>
    <row r="134" spans="1:7" ht="12.75">
      <c r="A134" s="20" t="s">
        <v>38</v>
      </c>
      <c r="B134" s="4">
        <v>1040000</v>
      </c>
      <c r="C134" s="4">
        <f>B134*3</f>
        <v>3120000</v>
      </c>
      <c r="D134" s="4">
        <f>B134*4</f>
        <v>4160000</v>
      </c>
      <c r="E134" s="4">
        <f>B134*5</f>
        <v>5200000</v>
      </c>
      <c r="F134" s="4">
        <f>B134*6</f>
        <v>6240000</v>
      </c>
      <c r="G134" s="4">
        <f>B134*8</f>
        <v>8320000</v>
      </c>
    </row>
    <row r="135" spans="1:7" ht="12.75">
      <c r="A135" s="7" t="s">
        <v>40</v>
      </c>
      <c r="B135" s="8">
        <v>4080000</v>
      </c>
      <c r="C135" s="8"/>
      <c r="D135" s="8"/>
      <c r="E135" s="8"/>
      <c r="F135" s="8"/>
      <c r="G135" s="8"/>
    </row>
    <row r="136" spans="1:7" ht="12.75">
      <c r="A136" s="10" t="s">
        <v>23</v>
      </c>
      <c r="B136" s="11">
        <v>59000</v>
      </c>
      <c r="C136" s="10">
        <f>B136*3</f>
        <v>177000</v>
      </c>
      <c r="D136" s="15" t="s">
        <v>20</v>
      </c>
      <c r="E136" s="15" t="s">
        <v>20</v>
      </c>
      <c r="F136" s="15" t="s">
        <v>20</v>
      </c>
      <c r="G136" s="15" t="s">
        <v>20</v>
      </c>
    </row>
    <row r="137" spans="1:7" ht="12.75">
      <c r="A137" s="7" t="s">
        <v>24</v>
      </c>
      <c r="B137" s="14">
        <v>59000</v>
      </c>
      <c r="C137" s="13">
        <f>B137*3</f>
        <v>177000</v>
      </c>
      <c r="D137" s="15" t="s">
        <v>20</v>
      </c>
      <c r="E137" s="15" t="s">
        <v>20</v>
      </c>
      <c r="F137" s="15" t="s">
        <v>20</v>
      </c>
      <c r="G137" s="15" t="s">
        <v>20</v>
      </c>
    </row>
    <row r="138" spans="1:7" ht="12.75">
      <c r="A138" s="10" t="s">
        <v>25</v>
      </c>
      <c r="B138" s="4">
        <v>59000</v>
      </c>
      <c r="C138" s="4">
        <f>B138*3</f>
        <v>177000</v>
      </c>
      <c r="D138" s="15" t="s">
        <v>20</v>
      </c>
      <c r="E138" s="15" t="s">
        <v>20</v>
      </c>
      <c r="F138" s="15" t="s">
        <v>20</v>
      </c>
      <c r="G138" s="15" t="s">
        <v>20</v>
      </c>
    </row>
    <row r="139" spans="1:7" ht="12.75">
      <c r="A139" s="7" t="s">
        <v>35</v>
      </c>
      <c r="B139" s="9">
        <v>88500</v>
      </c>
      <c r="C139" s="9">
        <f>B139*3</f>
        <v>265500</v>
      </c>
      <c r="D139" s="15" t="s">
        <v>20</v>
      </c>
      <c r="E139" s="15" t="s">
        <v>20</v>
      </c>
      <c r="F139" s="15" t="s">
        <v>20</v>
      </c>
      <c r="G139" s="15" t="s">
        <v>20</v>
      </c>
    </row>
    <row r="140" spans="1:7" ht="12.75">
      <c r="A140" s="10" t="s">
        <v>27</v>
      </c>
      <c r="B140" s="11">
        <v>88500</v>
      </c>
      <c r="C140" s="10">
        <f>B140*3</f>
        <v>265500</v>
      </c>
      <c r="D140" s="15" t="s">
        <v>20</v>
      </c>
      <c r="E140" s="15" t="s">
        <v>20</v>
      </c>
      <c r="F140" s="15" t="s">
        <v>20</v>
      </c>
      <c r="G140" s="15" t="s">
        <v>20</v>
      </c>
    </row>
    <row r="141" spans="1:7" ht="12.75">
      <c r="A141" s="7" t="s">
        <v>28</v>
      </c>
      <c r="B141" s="14">
        <v>175000</v>
      </c>
      <c r="C141" s="13">
        <f>B141*3</f>
        <v>525000</v>
      </c>
      <c r="D141" s="15" t="s">
        <v>20</v>
      </c>
      <c r="E141" s="15" t="s">
        <v>20</v>
      </c>
      <c r="F141" s="15" t="s">
        <v>20</v>
      </c>
      <c r="G141" s="15" t="s">
        <v>20</v>
      </c>
    </row>
    <row r="142" spans="1:7" ht="12.75">
      <c r="A142" s="10" t="s">
        <v>29</v>
      </c>
      <c r="B142" s="4">
        <v>175000</v>
      </c>
      <c r="C142" s="4">
        <f>B142*3</f>
        <v>525000</v>
      </c>
      <c r="D142" s="15" t="s">
        <v>20</v>
      </c>
      <c r="E142" s="15" t="s">
        <v>20</v>
      </c>
      <c r="F142" s="15" t="s">
        <v>20</v>
      </c>
      <c r="G142" s="15" t="s">
        <v>20</v>
      </c>
    </row>
    <row r="143" spans="1:7" ht="12.75">
      <c r="A143" s="7" t="s">
        <v>30</v>
      </c>
      <c r="B143" s="9">
        <v>175000</v>
      </c>
      <c r="C143" s="9">
        <f>B143*3</f>
        <v>525000</v>
      </c>
      <c r="D143" s="15" t="s">
        <v>20</v>
      </c>
      <c r="E143" s="15" t="s">
        <v>20</v>
      </c>
      <c r="F143" s="15" t="s">
        <v>20</v>
      </c>
      <c r="G143" s="15" t="s">
        <v>20</v>
      </c>
    </row>
    <row r="144" spans="1:7" ht="12.75">
      <c r="A144" s="10" t="s">
        <v>31</v>
      </c>
      <c r="B144" s="11">
        <v>175000</v>
      </c>
      <c r="C144" s="10">
        <f>B144*3</f>
        <v>525000</v>
      </c>
      <c r="D144" s="15" t="s">
        <v>20</v>
      </c>
      <c r="E144" s="15" t="s">
        <v>20</v>
      </c>
      <c r="F144" s="15" t="s">
        <v>20</v>
      </c>
      <c r="G144" s="15" t="s">
        <v>20</v>
      </c>
    </row>
    <row r="145" spans="1:7" ht="12.75">
      <c r="A145" s="7" t="s">
        <v>32</v>
      </c>
      <c r="B145" s="9">
        <v>175000</v>
      </c>
      <c r="C145" s="9">
        <f>B145*3</f>
        <v>525000</v>
      </c>
      <c r="D145" s="15"/>
      <c r="E145" s="15"/>
      <c r="F145" s="15"/>
      <c r="G145" s="15"/>
    </row>
    <row r="146" spans="1:7" ht="12.75">
      <c r="A146" s="10" t="s">
        <v>33</v>
      </c>
      <c r="B146" s="11">
        <v>175000</v>
      </c>
      <c r="C146" s="10">
        <f>B146*3</f>
        <v>525000</v>
      </c>
      <c r="D146" s="15"/>
      <c r="E146" s="15"/>
      <c r="F146" s="15"/>
      <c r="G146" s="15"/>
    </row>
    <row r="147" spans="1:7" ht="12.75">
      <c r="A147" s="18" t="s">
        <v>21</v>
      </c>
      <c r="B147" s="19" t="s">
        <v>20</v>
      </c>
      <c r="C147" s="18">
        <f>SUM(C126:C134)+SUM(C140:C143)+B135+C146</f>
        <v>11085540</v>
      </c>
      <c r="D147" s="18">
        <f>SUM(D126:D134)+SUM(C140:C143)+SUM(B144:B145)+B138+B135+C146+B139</f>
        <v>13129720</v>
      </c>
      <c r="E147" s="18">
        <f>SUM(E126:E134)+SUM(C140:C143)+B144*2+B145*2+B138*2+B135+C146+B139*2</f>
        <v>15173900</v>
      </c>
      <c r="F147" s="18">
        <f>SUM(F126:F134)+SUM(C138:C145)+B135+C146</f>
        <v>17218080</v>
      </c>
      <c r="G147" s="18">
        <f>SUM(G126:G134)+SUM(C139:C145)+B136*2+B137*2+C138+B135+C146</f>
        <v>20547440</v>
      </c>
    </row>
    <row r="149" spans="1:7" ht="12.75">
      <c r="A149" s="1" t="s">
        <v>42</v>
      </c>
      <c r="B149" s="2" t="s">
        <v>1</v>
      </c>
      <c r="C149" s="2" t="s">
        <v>2</v>
      </c>
      <c r="D149" s="2" t="s">
        <v>3</v>
      </c>
      <c r="E149" s="2" t="s">
        <v>4</v>
      </c>
      <c r="F149" s="2" t="s">
        <v>5</v>
      </c>
      <c r="G149" s="2" t="s">
        <v>6</v>
      </c>
    </row>
    <row r="150" spans="1:7" ht="12.75">
      <c r="A150" s="3" t="s">
        <v>1</v>
      </c>
      <c r="B150" s="4">
        <v>52100</v>
      </c>
      <c r="C150" s="4">
        <f>B150*3</f>
        <v>156300</v>
      </c>
      <c r="D150" s="4">
        <f>B150*4</f>
        <v>208400</v>
      </c>
      <c r="E150" s="4">
        <f>B150*5</f>
        <v>260500</v>
      </c>
      <c r="F150" s="4">
        <f>B150*6</f>
        <v>312600</v>
      </c>
      <c r="G150" s="4">
        <f>B150*8</f>
        <v>416800</v>
      </c>
    </row>
    <row r="151" spans="1:7" ht="12.75">
      <c r="A151" s="7" t="s">
        <v>13</v>
      </c>
      <c r="B151" s="8">
        <v>257100</v>
      </c>
      <c r="C151" s="9">
        <f>B151*3</f>
        <v>771300</v>
      </c>
      <c r="D151" s="9">
        <f>B151*4</f>
        <v>1028400</v>
      </c>
      <c r="E151" s="9">
        <f>B151*5</f>
        <v>1285500</v>
      </c>
      <c r="F151" s="9">
        <f>B151*6</f>
        <v>1542600</v>
      </c>
      <c r="G151" s="9">
        <f>B151*8</f>
        <v>2056800</v>
      </c>
    </row>
    <row r="152" spans="1:7" ht="12.75">
      <c r="A152" s="10" t="s">
        <v>14</v>
      </c>
      <c r="B152" s="4">
        <v>257100</v>
      </c>
      <c r="C152" s="4">
        <f>B152*3</f>
        <v>771300</v>
      </c>
      <c r="D152" s="4">
        <f>B152*4</f>
        <v>1028400</v>
      </c>
      <c r="E152" s="4">
        <f>B152*5</f>
        <v>1285500</v>
      </c>
      <c r="F152" s="4">
        <f>B152*6</f>
        <v>1542600</v>
      </c>
      <c r="G152" s="4">
        <f>B152*8</f>
        <v>2056800</v>
      </c>
    </row>
    <row r="153" spans="1:7" ht="12.75">
      <c r="A153" s="7" t="s">
        <v>43</v>
      </c>
      <c r="B153" s="8">
        <v>234100</v>
      </c>
      <c r="C153" s="9">
        <f>B153*3</f>
        <v>702300</v>
      </c>
      <c r="D153" s="9">
        <f>B153*4</f>
        <v>936400</v>
      </c>
      <c r="E153" s="9">
        <f>B153*5</f>
        <v>1170500</v>
      </c>
      <c r="F153" s="9">
        <f>B153*6</f>
        <v>1404600</v>
      </c>
      <c r="G153" s="9">
        <f>B153*8</f>
        <v>1872800</v>
      </c>
    </row>
    <row r="154" spans="1:7" ht="12.75">
      <c r="A154" s="10" t="s">
        <v>44</v>
      </c>
      <c r="B154" s="4">
        <v>234100</v>
      </c>
      <c r="C154" s="4">
        <f>B154*3</f>
        <v>702300</v>
      </c>
      <c r="D154" s="4">
        <f>B154*4</f>
        <v>936400</v>
      </c>
      <c r="E154" s="4">
        <f>B154*5</f>
        <v>1170500</v>
      </c>
      <c r="F154" s="4">
        <f>B154*6</f>
        <v>1404600</v>
      </c>
      <c r="G154" s="4">
        <f>B154*8</f>
        <v>1872800</v>
      </c>
    </row>
    <row r="155" spans="1:7" ht="12.75">
      <c r="A155" s="7" t="s">
        <v>15</v>
      </c>
      <c r="B155" s="8">
        <v>111300</v>
      </c>
      <c r="C155" s="9">
        <f>B155*3</f>
        <v>333900</v>
      </c>
      <c r="D155" s="9">
        <f>B155*4</f>
        <v>445200</v>
      </c>
      <c r="E155" s="9">
        <f>B155*5</f>
        <v>556500</v>
      </c>
      <c r="F155" s="9">
        <f>B155*6</f>
        <v>667800</v>
      </c>
      <c r="G155" s="9">
        <f>B155*8</f>
        <v>890400</v>
      </c>
    </row>
    <row r="156" spans="1:7" ht="12.75">
      <c r="A156" s="10" t="s">
        <v>16</v>
      </c>
      <c r="B156" s="11">
        <v>111300</v>
      </c>
      <c r="C156" s="10">
        <f>B156*3</f>
        <v>333900</v>
      </c>
      <c r="D156" s="4">
        <f>B156*4</f>
        <v>445200</v>
      </c>
      <c r="E156" s="4">
        <f>B156*5</f>
        <v>556500</v>
      </c>
      <c r="F156" s="4">
        <f>B156*6</f>
        <v>667800</v>
      </c>
      <c r="G156" s="4">
        <f>B156*8</f>
        <v>890400</v>
      </c>
    </row>
    <row r="157" spans="1:7" ht="12.75">
      <c r="A157" s="13" t="s">
        <v>17</v>
      </c>
      <c r="B157" s="14">
        <v>55900</v>
      </c>
      <c r="C157" s="13">
        <f>B157*3</f>
        <v>167700</v>
      </c>
      <c r="D157" s="14">
        <f>B157*4</f>
        <v>223600</v>
      </c>
      <c r="E157" s="13">
        <f>B157*5</f>
        <v>279500</v>
      </c>
      <c r="F157" s="14">
        <f>B157*6</f>
        <v>335400</v>
      </c>
      <c r="G157" s="13">
        <f>B157*8</f>
        <v>447200</v>
      </c>
    </row>
    <row r="158" spans="1:7" ht="12.75">
      <c r="A158" s="10" t="s">
        <v>18</v>
      </c>
      <c r="B158" s="11">
        <v>39000</v>
      </c>
      <c r="C158" s="10">
        <f>B158*3</f>
        <v>117000</v>
      </c>
      <c r="D158" s="10">
        <f>B158*4</f>
        <v>156000</v>
      </c>
      <c r="E158" s="15">
        <f>B158*5</f>
        <v>195000</v>
      </c>
      <c r="F158" s="4">
        <f>B158*6</f>
        <v>234000</v>
      </c>
      <c r="G158" s="4">
        <f>B158*8</f>
        <v>312000</v>
      </c>
    </row>
    <row r="159" spans="1:7" ht="12.75">
      <c r="A159" s="7" t="s">
        <v>19</v>
      </c>
      <c r="B159" s="12" t="s">
        <v>20</v>
      </c>
      <c r="C159" s="13">
        <v>315000</v>
      </c>
      <c r="D159" s="9">
        <v>420000</v>
      </c>
      <c r="E159" s="13">
        <v>525000</v>
      </c>
      <c r="F159" s="14">
        <f>C159*2</f>
        <v>630000</v>
      </c>
      <c r="G159" s="13">
        <f>D159*2</f>
        <v>840000</v>
      </c>
    </row>
    <row r="160" spans="1:7" ht="12.75">
      <c r="A160" s="20" t="s">
        <v>38</v>
      </c>
      <c r="B160" s="4">
        <v>1872000</v>
      </c>
      <c r="C160" s="4">
        <f>B160*3</f>
        <v>5616000</v>
      </c>
      <c r="D160" s="4">
        <f>B160*4</f>
        <v>7488000</v>
      </c>
      <c r="E160" s="4">
        <f>B160*5</f>
        <v>9360000</v>
      </c>
      <c r="F160" s="4">
        <f>B160*6</f>
        <v>11232000</v>
      </c>
      <c r="G160" s="4">
        <f>B160*8</f>
        <v>14976000</v>
      </c>
    </row>
    <row r="161" spans="1:7" ht="12.75">
      <c r="A161" s="13" t="s">
        <v>40</v>
      </c>
      <c r="B161" s="9">
        <v>7380000</v>
      </c>
      <c r="C161" s="9"/>
      <c r="D161" s="9"/>
      <c r="E161" s="9"/>
      <c r="F161" s="9"/>
      <c r="G161" s="9"/>
    </row>
    <row r="162" spans="1:7" ht="12.75">
      <c r="A162" s="10" t="s">
        <v>45</v>
      </c>
      <c r="B162" s="4">
        <v>296500</v>
      </c>
      <c r="C162" s="4">
        <f>B162*3</f>
        <v>889500</v>
      </c>
      <c r="D162" s="4">
        <f>B162*4</f>
        <v>1186000</v>
      </c>
      <c r="E162" s="4">
        <f>B162*5</f>
        <v>1482500</v>
      </c>
      <c r="F162" s="4">
        <f>B162*6</f>
        <v>1779000</v>
      </c>
      <c r="G162" s="4">
        <f>B162*8</f>
        <v>2372000</v>
      </c>
    </row>
    <row r="163" spans="1:7" ht="12.75">
      <c r="A163" s="13" t="s">
        <v>23</v>
      </c>
      <c r="B163" s="14">
        <v>59000</v>
      </c>
      <c r="C163" s="13">
        <f>B163*3</f>
        <v>177000</v>
      </c>
      <c r="D163" s="15" t="s">
        <v>20</v>
      </c>
      <c r="E163" s="15" t="s">
        <v>20</v>
      </c>
      <c r="F163" s="15" t="s">
        <v>20</v>
      </c>
      <c r="G163" s="15" t="s">
        <v>20</v>
      </c>
    </row>
    <row r="164" spans="1:7" ht="12.75">
      <c r="A164" s="10" t="s">
        <v>24</v>
      </c>
      <c r="B164" s="11">
        <v>59000</v>
      </c>
      <c r="C164" s="10">
        <f>B164*3</f>
        <v>177000</v>
      </c>
      <c r="D164" s="15" t="s">
        <v>20</v>
      </c>
      <c r="E164" s="15" t="s">
        <v>20</v>
      </c>
      <c r="F164" s="15" t="s">
        <v>20</v>
      </c>
      <c r="G164" s="15" t="s">
        <v>20</v>
      </c>
    </row>
    <row r="165" spans="1:7" ht="12.75">
      <c r="A165" s="13" t="s">
        <v>25</v>
      </c>
      <c r="B165" s="9">
        <v>59000</v>
      </c>
      <c r="C165" s="9">
        <f>B165*3</f>
        <v>177000</v>
      </c>
      <c r="D165" s="15" t="s">
        <v>20</v>
      </c>
      <c r="E165" s="15" t="s">
        <v>20</v>
      </c>
      <c r="F165" s="15" t="s">
        <v>20</v>
      </c>
      <c r="G165" s="15" t="s">
        <v>20</v>
      </c>
    </row>
    <row r="166" spans="1:7" ht="12.75">
      <c r="A166" s="10" t="s">
        <v>35</v>
      </c>
      <c r="B166" s="4">
        <v>88500</v>
      </c>
      <c r="C166" s="4">
        <f>B166*3</f>
        <v>265500</v>
      </c>
      <c r="D166" s="15" t="s">
        <v>20</v>
      </c>
      <c r="E166" s="15" t="s">
        <v>20</v>
      </c>
      <c r="F166" s="15" t="s">
        <v>20</v>
      </c>
      <c r="G166" s="15" t="s">
        <v>20</v>
      </c>
    </row>
    <row r="167" spans="1:7" ht="12.75">
      <c r="A167" s="13" t="s">
        <v>27</v>
      </c>
      <c r="B167" s="14">
        <v>88500</v>
      </c>
      <c r="C167" s="13">
        <f>B167*3</f>
        <v>265500</v>
      </c>
      <c r="D167" s="15" t="s">
        <v>20</v>
      </c>
      <c r="E167" s="15" t="s">
        <v>20</v>
      </c>
      <c r="F167" s="15" t="s">
        <v>20</v>
      </c>
      <c r="G167" s="15" t="s">
        <v>20</v>
      </c>
    </row>
    <row r="168" spans="1:7" ht="12.75">
      <c r="A168" s="10" t="s">
        <v>28</v>
      </c>
      <c r="B168" s="11">
        <v>175000</v>
      </c>
      <c r="C168" s="10">
        <f>B168*3</f>
        <v>525000</v>
      </c>
      <c r="D168" s="15" t="s">
        <v>20</v>
      </c>
      <c r="E168" s="15" t="s">
        <v>20</v>
      </c>
      <c r="F168" s="15" t="s">
        <v>20</v>
      </c>
      <c r="G168" s="15" t="s">
        <v>20</v>
      </c>
    </row>
    <row r="169" spans="1:7" ht="12.75">
      <c r="A169" s="13" t="s">
        <v>29</v>
      </c>
      <c r="B169" s="9">
        <v>175000</v>
      </c>
      <c r="C169" s="9">
        <f>B169*3</f>
        <v>525000</v>
      </c>
      <c r="D169" s="15" t="s">
        <v>20</v>
      </c>
      <c r="E169" s="15" t="s">
        <v>20</v>
      </c>
      <c r="F169" s="15" t="s">
        <v>20</v>
      </c>
      <c r="G169" s="15" t="s">
        <v>20</v>
      </c>
    </row>
    <row r="170" spans="1:7" ht="12.75">
      <c r="A170" s="10" t="s">
        <v>30</v>
      </c>
      <c r="B170" s="4">
        <v>175000</v>
      </c>
      <c r="C170" s="4">
        <f>B170*3</f>
        <v>525000</v>
      </c>
      <c r="D170" s="15" t="s">
        <v>20</v>
      </c>
      <c r="E170" s="15" t="s">
        <v>20</v>
      </c>
      <c r="F170" s="15" t="s">
        <v>20</v>
      </c>
      <c r="G170" s="15" t="s">
        <v>20</v>
      </c>
    </row>
    <row r="171" spans="1:7" ht="12.75">
      <c r="A171" s="13" t="s">
        <v>31</v>
      </c>
      <c r="B171" s="14">
        <v>175000</v>
      </c>
      <c r="C171" s="13">
        <f>B171*3</f>
        <v>525000</v>
      </c>
      <c r="D171" s="15" t="s">
        <v>20</v>
      </c>
      <c r="E171" s="15" t="s">
        <v>20</v>
      </c>
      <c r="F171" s="15" t="s">
        <v>20</v>
      </c>
      <c r="G171" s="15" t="s">
        <v>20</v>
      </c>
    </row>
    <row r="172" spans="1:7" ht="12.75">
      <c r="A172" s="10" t="s">
        <v>32</v>
      </c>
      <c r="B172" s="4">
        <v>175000</v>
      </c>
      <c r="C172" s="4">
        <f>B172*3</f>
        <v>525000</v>
      </c>
      <c r="D172" s="15"/>
      <c r="E172" s="15"/>
      <c r="F172" s="15"/>
      <c r="G172" s="15"/>
    </row>
    <row r="173" spans="1:7" ht="12.75">
      <c r="A173" s="13" t="s">
        <v>33</v>
      </c>
      <c r="B173" s="14">
        <v>175000</v>
      </c>
      <c r="C173" s="13">
        <f>B173*3</f>
        <v>525000</v>
      </c>
      <c r="D173" s="15"/>
      <c r="E173" s="15"/>
      <c r="F173" s="15"/>
      <c r="G173" s="15"/>
    </row>
    <row r="174" spans="1:7" ht="12.75">
      <c r="A174" s="16" t="s">
        <v>21</v>
      </c>
      <c r="B174" s="17" t="s">
        <v>20</v>
      </c>
      <c r="C174" s="16">
        <f>SUM(C150:C160)+B161+C162+SUM(C167:C170)+C173</f>
        <v>20622000</v>
      </c>
      <c r="D174" s="16">
        <f>SUM(D150:D160)+B161+D162+SUM(C167:C170)+B171+B172+B165+C173+B166</f>
        <v>24745000</v>
      </c>
      <c r="E174" s="16">
        <f>SUM(E150:E160)+B161+E162+SUM(C167:C170)+B171*2+B172*2+B165*2+C173+B166*2</f>
        <v>28868000</v>
      </c>
      <c r="F174" s="16">
        <f>SUM(F150:F160)+B161+F162+SUM(C165:C172)+C173</f>
        <v>32991000</v>
      </c>
      <c r="G174" s="16">
        <f>SUM(G150:G160)+B161+G162+SUM(C165:C172)+B163*2+B164*2+C173</f>
        <v>40478000</v>
      </c>
    </row>
    <row r="175" ht="12.75">
      <c r="G175" t="s">
        <v>46</v>
      </c>
    </row>
  </sheetData>
  <sheetProtection selectLockedCells="1" selectUnlockedCells="1"/>
  <mergeCells count="56">
    <mergeCell ref="I1:S1"/>
    <mergeCell ref="J2:K2"/>
    <mergeCell ref="L2:M2"/>
    <mergeCell ref="N2:O2"/>
    <mergeCell ref="P2:Q2"/>
    <mergeCell ref="R2:S2"/>
    <mergeCell ref="J3:K3"/>
    <mergeCell ref="L3:M3"/>
    <mergeCell ref="N3:O3"/>
    <mergeCell ref="P3:Q3"/>
    <mergeCell ref="R3:S3"/>
    <mergeCell ref="J4:K4"/>
    <mergeCell ref="L4:M4"/>
    <mergeCell ref="N4:O4"/>
    <mergeCell ref="P4:Q4"/>
    <mergeCell ref="R4:S4"/>
    <mergeCell ref="J5:K5"/>
    <mergeCell ref="L5:M5"/>
    <mergeCell ref="N5:O5"/>
    <mergeCell ref="P5:Q5"/>
    <mergeCell ref="R5:S5"/>
    <mergeCell ref="J6:K6"/>
    <mergeCell ref="L6:M6"/>
    <mergeCell ref="N6:O6"/>
    <mergeCell ref="P6:Q6"/>
    <mergeCell ref="R6:S6"/>
    <mergeCell ref="J7:K7"/>
    <mergeCell ref="L7:M7"/>
    <mergeCell ref="N7:O7"/>
    <mergeCell ref="P7:Q7"/>
    <mergeCell ref="R7:S7"/>
    <mergeCell ref="J8:K8"/>
    <mergeCell ref="L8:M8"/>
    <mergeCell ref="N8:O8"/>
    <mergeCell ref="P8:Q8"/>
    <mergeCell ref="R8:S8"/>
    <mergeCell ref="J9:K9"/>
    <mergeCell ref="L9:M9"/>
    <mergeCell ref="N9:O9"/>
    <mergeCell ref="P9:Q9"/>
    <mergeCell ref="R9:S9"/>
    <mergeCell ref="J10:K10"/>
    <mergeCell ref="L10:M10"/>
    <mergeCell ref="N10:O10"/>
    <mergeCell ref="P10:Q10"/>
    <mergeCell ref="R10:S10"/>
    <mergeCell ref="D21:G31"/>
    <mergeCell ref="D43:G53"/>
    <mergeCell ref="D65:G75"/>
    <mergeCell ref="D88:G98"/>
    <mergeCell ref="B111:G111"/>
    <mergeCell ref="D112:G122"/>
    <mergeCell ref="B135:G135"/>
    <mergeCell ref="D136:G146"/>
    <mergeCell ref="B161:G161"/>
    <mergeCell ref="D163:G17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Mathys CHASSEVENT--KUZEMYCZ</dc:creator>
  <cp:keywords/>
  <dc:description/>
  <cp:lastModifiedBy>Mathys CHASSEVENT--KUZEMYCZ</cp:lastModifiedBy>
  <dcterms:created xsi:type="dcterms:W3CDTF">2022-01-15T23:33:34Z</dcterms:created>
  <dcterms:modified xsi:type="dcterms:W3CDTF">2022-02-06T01:43:44Z</dcterms:modified>
  <cp:category/>
  <cp:version/>
  <cp:contentType/>
  <cp:contentStatus/>
  <cp:revision>1</cp:revision>
</cp:coreProperties>
</file>